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Post-Award\Federal\MiscFederal\_Kris\Veteran Affairs\_Procedures, Notes, and Memos\2023 Updates\"/>
    </mc:Choice>
  </mc:AlternateContent>
  <xr:revisionPtr revIDLastSave="0" documentId="13_ncr:1_{FF76775F-2469-436F-8A30-6D83A65648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A Budget Template " sheetId="2" r:id="rId1"/>
    <sheet name="checksheet" sheetId="4" state="hidden" r:id="rId2"/>
    <sheet name="Line 26 IPA Form" sheetId="1" r:id="rId3"/>
    <sheet name="Pay Periods " sheetId="7" r:id="rId4"/>
    <sheet name="VA Budget Example" sheetId="6" state="hidden" r:id="rId5"/>
  </sheets>
  <definedNames>
    <definedName name="_xlnm.Print_Area" localSheetId="0">'VA Budget Template '!$A$1:$F$43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0" i="4" l="1"/>
  <c r="B29" i="4"/>
  <c r="B28" i="4"/>
  <c r="B27" i="4"/>
  <c r="B25" i="4"/>
  <c r="B24" i="4"/>
  <c r="B23" i="4"/>
  <c r="B22" i="4"/>
  <c r="B20" i="4"/>
  <c r="B19" i="4"/>
  <c r="B18" i="4"/>
  <c r="A6" i="4"/>
  <c r="A7" i="4"/>
  <c r="A4" i="4"/>
  <c r="A3" i="4"/>
  <c r="B21" i="4"/>
  <c r="B17" i="4"/>
  <c r="B26" i="4"/>
  <c r="B16" i="4"/>
  <c r="C32" i="4"/>
  <c r="A31" i="4" s="1"/>
  <c r="B35" i="4"/>
  <c r="B34" i="4"/>
  <c r="B33" i="4"/>
  <c r="B32" i="4"/>
  <c r="B31" i="4"/>
  <c r="B5" i="1"/>
  <c r="C27" i="4" l="1"/>
  <c r="A26" i="4" s="1"/>
  <c r="C38" i="2"/>
  <c r="C32" i="2"/>
  <c r="C26" i="2"/>
  <c r="C27" i="2" s="1"/>
  <c r="C20" i="2"/>
  <c r="C21" i="2" s="1"/>
  <c r="F4" i="7"/>
  <c r="F5" i="7" s="1"/>
  <c r="F6" i="7" s="1"/>
  <c r="F7" i="7" s="1"/>
  <c r="F8" i="7" s="1"/>
  <c r="F9" i="7" s="1"/>
  <c r="F10" i="7" s="1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F42" i="7" s="1"/>
  <c r="F43" i="7" s="1"/>
  <c r="F44" i="7" s="1"/>
  <c r="F45" i="7" s="1"/>
  <c r="F46" i="7" s="1"/>
  <c r="F47" i="7" s="1"/>
  <c r="F48" i="7" s="1"/>
  <c r="F49" i="7" s="1"/>
  <c r="F50" i="7" s="1"/>
  <c r="F51" i="7" s="1"/>
  <c r="F52" i="7" s="1"/>
  <c r="F53" i="7" s="1"/>
  <c r="F54" i="7" s="1"/>
  <c r="F55" i="7" s="1"/>
  <c r="F56" i="7" s="1"/>
  <c r="F57" i="7" s="1"/>
  <c r="F58" i="7" s="1"/>
  <c r="F59" i="7" s="1"/>
  <c r="F60" i="7" s="1"/>
  <c r="F61" i="7" s="1"/>
  <c r="F62" i="7" s="1"/>
  <c r="F63" i="7" s="1"/>
  <c r="F64" i="7" s="1"/>
  <c r="F65" i="7" s="1"/>
  <c r="F66" i="7" s="1"/>
  <c r="H4" i="7"/>
  <c r="H5" i="7" s="1"/>
  <c r="H6" i="7" s="1"/>
  <c r="H7" i="7" s="1"/>
  <c r="H8" i="7" s="1"/>
  <c r="H9" i="7" s="1"/>
  <c r="H10" i="7" s="1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7" i="7" s="1"/>
  <c r="H38" i="7" s="1"/>
  <c r="H39" i="7" s="1"/>
  <c r="H40" i="7" s="1"/>
  <c r="H41" i="7" s="1"/>
  <c r="H42" i="7" s="1"/>
  <c r="H43" i="7" s="1"/>
  <c r="H44" i="7" s="1"/>
  <c r="H45" i="7" s="1"/>
  <c r="H46" i="7" s="1"/>
  <c r="H47" i="7" s="1"/>
  <c r="H48" i="7" s="1"/>
  <c r="H49" i="7" s="1"/>
  <c r="H50" i="7" s="1"/>
  <c r="H51" i="7" s="1"/>
  <c r="H52" i="7" s="1"/>
  <c r="H53" i="7" s="1"/>
  <c r="H54" i="7" s="1"/>
  <c r="H55" i="7" s="1"/>
  <c r="H56" i="7" s="1"/>
  <c r="H57" i="7" s="1"/>
  <c r="H58" i="7" s="1"/>
  <c r="H59" i="7" s="1"/>
  <c r="H60" i="7" s="1"/>
  <c r="H61" i="7" s="1"/>
  <c r="H62" i="7" s="1"/>
  <c r="H63" i="7" s="1"/>
  <c r="H64" i="7" s="1"/>
  <c r="H65" i="7" s="1"/>
  <c r="H66" i="7" s="1"/>
  <c r="F3" i="7"/>
  <c r="H3" i="7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C3" i="7"/>
  <c r="C4" i="7" s="1"/>
  <c r="C5" i="7" s="1"/>
  <c r="C6" i="7" s="1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C45" i="7" s="1"/>
  <c r="C46" i="7" s="1"/>
  <c r="C47" i="7" s="1"/>
  <c r="C48" i="7" s="1"/>
  <c r="C49" i="7" s="1"/>
  <c r="C50" i="7" s="1"/>
  <c r="C51" i="7" s="1"/>
  <c r="C52" i="7" s="1"/>
  <c r="C53" i="7" s="1"/>
  <c r="C54" i="7" s="1"/>
  <c r="C55" i="7" s="1"/>
  <c r="C56" i="7" s="1"/>
  <c r="C57" i="7" s="1"/>
  <c r="C58" i="7" s="1"/>
  <c r="C59" i="7" s="1"/>
  <c r="C60" i="7" s="1"/>
  <c r="C61" i="7" s="1"/>
  <c r="C62" i="7" s="1"/>
  <c r="C63" i="7" s="1"/>
  <c r="C64" i="7" s="1"/>
  <c r="C65" i="7" s="1"/>
  <c r="C66" i="7" s="1"/>
  <c r="C14" i="2"/>
  <c r="C8" i="2"/>
  <c r="C8" i="6" l="1"/>
  <c r="C9" i="6" s="1"/>
  <c r="B12" i="6"/>
  <c r="B18" i="6" s="1"/>
  <c r="C20" i="6" s="1"/>
  <c r="C21" i="6" s="1"/>
  <c r="C14" i="6"/>
  <c r="C15" i="6" s="1"/>
  <c r="C26" i="6"/>
  <c r="C27" i="6" s="1"/>
  <c r="C30" i="6" l="1"/>
  <c r="C29" i="6"/>
  <c r="C31" i="6" s="1"/>
  <c r="C41" i="2"/>
  <c r="B6" i="1" s="1"/>
  <c r="B15" i="4" l="1"/>
  <c r="B14" i="4"/>
  <c r="B13" i="4"/>
  <c r="B12" i="4"/>
  <c r="B11" i="4"/>
  <c r="A10" i="4"/>
  <c r="A9" i="4"/>
  <c r="A8" i="4"/>
  <c r="C22" i="4" l="1"/>
  <c r="A21" i="4" s="1"/>
  <c r="C17" i="4"/>
  <c r="A16" i="4" s="1"/>
  <c r="C12" i="4"/>
  <c r="A11" i="4" s="1"/>
  <c r="A3" i="1"/>
  <c r="A36" i="4" l="1"/>
  <c r="A2" i="2" s="1"/>
  <c r="C39" i="2" l="1"/>
  <c r="C33" i="2"/>
  <c r="C9" i="2"/>
  <c r="C15" i="2" l="1"/>
  <c r="C42" i="2" s="1"/>
  <c r="C43" i="2" s="1"/>
  <c r="B7" i="1" l="1"/>
  <c r="B9" i="1"/>
</calcChain>
</file>

<file path=xl/sharedStrings.xml><?xml version="1.0" encoding="utf-8"?>
<sst xmlns="http://schemas.openxmlformats.org/spreadsheetml/2006/main" count="185" uniqueCount="75">
  <si>
    <t>Salary</t>
  </si>
  <si>
    <t>Fringe</t>
  </si>
  <si>
    <t xml:space="preserve">% of Time: </t>
  </si>
  <si>
    <t xml:space="preserve">Period of Performance: </t>
  </si>
  <si>
    <t xml:space="preserve">Employee: </t>
  </si>
  <si>
    <t xml:space="preserve">Joe Cool </t>
  </si>
  <si>
    <t xml:space="preserve">Salary Request: </t>
  </si>
  <si>
    <t>Fringe Request:</t>
  </si>
  <si>
    <t>Total Period of Performance:</t>
  </si>
  <si>
    <t>10/1/17-9/30/2019</t>
  </si>
  <si>
    <t xml:space="preserve">Fringe Rate </t>
  </si>
  <si>
    <t xml:space="preserve">Calculation of Amount Requested </t>
  </si>
  <si>
    <t xml:space="preserve">Annual Salary </t>
  </si>
  <si>
    <t>Time period covered</t>
  </si>
  <si>
    <t>Annual Salary Estimate</t>
  </si>
  <si>
    <t>TOTAL:</t>
  </si>
  <si>
    <t xml:space="preserve">Amounts to be included on Line #26 of IPA Agreement </t>
  </si>
  <si>
    <t>Estimate if not known</t>
  </si>
  <si>
    <t>(Increased 2% for annual raise)</t>
  </si>
  <si>
    <t>(Increased 2% for annual raise )</t>
  </si>
  <si>
    <t xml:space="preserve">Enter dates through the fiscal year end (fringe rates change with each fiscal year) </t>
  </si>
  <si>
    <t>If not known, estimate salary as if a raise will be received and</t>
  </si>
  <si>
    <t>with an increase in the fringe rate</t>
  </si>
  <si>
    <t xml:space="preserve">If known, use actual rates </t>
  </si>
  <si>
    <t xml:space="preserve">Additional sections included, if not necessary, do not complete </t>
  </si>
  <si>
    <t xml:space="preserve">Total Amount Requested </t>
  </si>
  <si>
    <t>(not to exceed without approval)</t>
  </si>
  <si>
    <t xml:space="preserve">The Wm. S. Middleton Memorial VA Hospital will reimburse the University of Wisconsin – Madison for </t>
  </si>
  <si>
    <t xml:space="preserve">Based on the budget below: </t>
  </si>
  <si>
    <t>Beg date</t>
  </si>
  <si>
    <t>End date</t>
  </si>
  <si>
    <t>section 2</t>
  </si>
  <si>
    <t>section 3</t>
  </si>
  <si>
    <t>section 4</t>
  </si>
  <si>
    <t xml:space="preserve"># of years = # of months (2 years MAX) </t>
  </si>
  <si>
    <t>Number of months:</t>
  </si>
  <si>
    <t xml:space="preserve">to be paid. </t>
  </si>
  <si>
    <t>Enter number of months for this portion only.  Salary amount is based on number of months</t>
  </si>
  <si>
    <t>2 year IPA = 24 months</t>
  </si>
  <si>
    <t>Beg date - End date</t>
  </si>
  <si>
    <t xml:space="preserve">(formula may be entered) </t>
  </si>
  <si>
    <t>(formula may be entered)</t>
  </si>
  <si>
    <t>See TAB:  "Line 26 IPA Form" for wording to copy and paste into IPA Document Line 26.</t>
  </si>
  <si>
    <t xml:space="preserve">When completed: </t>
  </si>
  <si>
    <r>
      <rPr>
        <b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complete the gray cells </t>
    </r>
  </si>
  <si>
    <t>If known, use actual salary and fringe rate</t>
  </si>
  <si>
    <r>
      <rPr>
        <b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complete the gray cells, type over existing data, only provided as example </t>
    </r>
  </si>
  <si>
    <t>EXAMPLE TAB</t>
  </si>
  <si>
    <t xml:space="preserve">Enter % of time up to 2 decimals only. </t>
  </si>
  <si>
    <t>MM/DD/YYYY - MM/DD/YYYY</t>
  </si>
  <si>
    <r>
      <t xml:space="preserve">Do </t>
    </r>
    <r>
      <rPr>
        <b/>
        <u/>
        <sz val="11"/>
        <color theme="1"/>
        <rFont val="Calibri"/>
        <family val="2"/>
        <scheme val="minor"/>
      </rPr>
      <t>NOT</t>
    </r>
    <r>
      <rPr>
        <u/>
        <sz val="11"/>
        <color theme="1"/>
        <rFont val="Calibri"/>
        <family val="2"/>
        <scheme val="minor"/>
      </rPr>
      <t xml:space="preserve"> submit if ERROR shows on spreadsheet. </t>
    </r>
  </si>
  <si>
    <t>Number of pay periods:</t>
  </si>
  <si>
    <t xml:space="preserve">Beg date - End date (Cannot exceed 2 (two) years) </t>
  </si>
  <si>
    <r>
      <t xml:space="preserve">If not known, </t>
    </r>
    <r>
      <rPr>
        <b/>
        <sz val="11"/>
        <color theme="1"/>
        <rFont val="Calibri"/>
        <family val="2"/>
        <scheme val="minor"/>
      </rPr>
      <t>estimate</t>
    </r>
    <r>
      <rPr>
        <sz val="11"/>
        <color theme="1"/>
        <rFont val="Calibri"/>
        <family val="2"/>
        <scheme val="minor"/>
      </rPr>
      <t xml:space="preserve"> salary as if a raise will be received and</t>
    </r>
  </si>
  <si>
    <t>Begin Date</t>
  </si>
  <si>
    <t xml:space="preserve">End Date </t>
  </si>
  <si>
    <t xml:space="preserve">Enter number of pay periods for this section only.  See Pay Periods tab to help with counts. </t>
  </si>
  <si>
    <r>
      <t xml:space="preserve">Enter dates through last pay period of the </t>
    </r>
    <r>
      <rPr>
        <b/>
        <sz val="11"/>
        <color theme="1"/>
        <rFont val="Calibri"/>
        <family val="2"/>
        <scheme val="minor"/>
      </rPr>
      <t>UW fiscal year end (~06/30/XX)</t>
    </r>
  </si>
  <si>
    <t xml:space="preserve">Fringe rates update each fiscal year, if new rates not known estimate small increase </t>
  </si>
  <si>
    <t>section 5</t>
  </si>
  <si>
    <t>section 6</t>
  </si>
  <si>
    <t>[First Name][Last Name]</t>
  </si>
  <si>
    <t xml:space="preserve">NOTE: If IPA begin or end date falls within a pay period: </t>
  </si>
  <si>
    <t>5-9 days</t>
  </si>
  <si>
    <t xml:space="preserve">10-12 days </t>
  </si>
  <si>
    <t xml:space="preserve">13 days </t>
  </si>
  <si>
    <t>1 day</t>
  </si>
  <si>
    <t>do not count as pay period</t>
  </si>
  <si>
    <t xml:space="preserve">count as .25 of a pay period </t>
  </si>
  <si>
    <t>count as .50 of a pay period</t>
  </si>
  <si>
    <t>count as .75 of a pay period</t>
  </si>
  <si>
    <t xml:space="preserve">count as full pay period </t>
  </si>
  <si>
    <t>2-4 days</t>
  </si>
  <si>
    <t xml:space="preserve">https://uwservice.wisconsin.edu/calendars-schedules </t>
  </si>
  <si>
    <t>payroll calendar 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</si>
</sst>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9">
    <xf numFmtId="0" fontId="0" fillId="0" borderId="0" xfId="0"/>
    <xf numFmtId="9" fontId="0" fillId="0" borderId="0" xfId="2" applyFont="1"/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wrapText="1"/>
    </xf>
    <xf numFmtId="44" fontId="0" fillId="0" borderId="0" xfId="1" applyFont="1" applyBorder="1"/>
    <xf numFmtId="9" fontId="0" fillId="0" borderId="0" xfId="2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/>
    <xf numFmtId="44" fontId="0" fillId="0" borderId="0" xfId="0" applyNumberFormat="1"/>
    <xf numFmtId="9" fontId="0" fillId="0" borderId="0" xfId="2" applyFont="1" applyBorder="1"/>
    <xf numFmtId="0" fontId="0" fillId="0" borderId="6" xfId="0" applyBorder="1"/>
    <xf numFmtId="0" fontId="0" fillId="0" borderId="7" xfId="0" applyBorder="1"/>
    <xf numFmtId="44" fontId="0" fillId="0" borderId="8" xfId="1" applyFont="1" applyBorder="1"/>
    <xf numFmtId="0" fontId="0" fillId="0" borderId="8" xfId="0" applyBorder="1"/>
    <xf numFmtId="9" fontId="0" fillId="0" borderId="8" xfId="2" applyFont="1" applyBorder="1" applyAlignment="1">
      <alignment horizontal="center"/>
    </xf>
    <xf numFmtId="0" fontId="0" fillId="0" borderId="9" xfId="0" applyBorder="1"/>
    <xf numFmtId="0" fontId="2" fillId="0" borderId="2" xfId="0" applyFont="1" applyBorder="1"/>
    <xf numFmtId="0" fontId="2" fillId="0" borderId="3" xfId="0" applyFont="1" applyBorder="1"/>
    <xf numFmtId="44" fontId="2" fillId="0" borderId="3" xfId="0" applyNumberFormat="1" applyFont="1" applyBorder="1"/>
    <xf numFmtId="0" fontId="2" fillId="0" borderId="5" xfId="0" applyFont="1" applyBorder="1"/>
    <xf numFmtId="44" fontId="2" fillId="0" borderId="0" xfId="0" applyNumberFormat="1" applyFont="1"/>
    <xf numFmtId="0" fontId="2" fillId="0" borderId="7" xfId="0" applyFont="1" applyBorder="1"/>
    <xf numFmtId="0" fontId="2" fillId="0" borderId="8" xfId="0" applyFont="1" applyBorder="1"/>
    <xf numFmtId="44" fontId="2" fillId="0" borderId="8" xfId="0" applyNumberFormat="1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/>
    <xf numFmtId="0" fontId="2" fillId="0" borderId="5" xfId="0" applyFont="1" applyBorder="1" applyAlignment="1">
      <alignment wrapText="1"/>
    </xf>
    <xf numFmtId="14" fontId="0" fillId="2" borderId="3" xfId="0" applyNumberFormat="1" applyFill="1" applyBorder="1" applyProtection="1">
      <protection locked="0"/>
    </xf>
    <xf numFmtId="44" fontId="0" fillId="2" borderId="0" xfId="1" applyFont="1" applyFill="1" applyBorder="1" applyProtection="1">
      <protection locked="0"/>
    </xf>
    <xf numFmtId="9" fontId="0" fillId="2" borderId="0" xfId="2" applyFont="1" applyFill="1" applyBorder="1" applyAlignment="1" applyProtection="1">
      <alignment horizontal="center"/>
      <protection locked="0"/>
    </xf>
    <xf numFmtId="9" fontId="0" fillId="2" borderId="6" xfId="2" applyFont="1" applyFill="1" applyBorder="1" applyProtection="1">
      <protection locked="0"/>
    </xf>
    <xf numFmtId="9" fontId="0" fillId="0" borderId="0" xfId="2" applyFont="1" applyAlignment="1">
      <alignment wrapText="1"/>
    </xf>
    <xf numFmtId="44" fontId="0" fillId="0" borderId="0" xfId="1" applyFont="1" applyAlignment="1">
      <alignment wrapText="1"/>
    </xf>
    <xf numFmtId="0" fontId="0" fillId="0" borderId="0" xfId="0" applyAlignment="1">
      <alignment horizontal="left" wrapText="1"/>
    </xf>
    <xf numFmtId="44" fontId="2" fillId="0" borderId="1" xfId="1" applyFont="1" applyBorder="1" applyAlignment="1">
      <alignment wrapText="1"/>
    </xf>
    <xf numFmtId="14" fontId="0" fillId="0" borderId="3" xfId="0" applyNumberFormat="1" applyBorder="1" applyProtection="1">
      <protection locked="0"/>
    </xf>
    <xf numFmtId="14" fontId="0" fillId="0" borderId="3" xfId="0" applyNumberFormat="1" applyBorder="1"/>
    <xf numFmtId="14" fontId="0" fillId="2" borderId="3" xfId="1" applyNumberFormat="1" applyFont="1" applyFill="1" applyBorder="1" applyProtection="1">
      <protection locked="0"/>
    </xf>
    <xf numFmtId="0" fontId="2" fillId="0" borderId="7" xfId="0" applyFont="1" applyBorder="1" applyAlignment="1">
      <alignment wrapText="1"/>
    </xf>
    <xf numFmtId="0" fontId="0" fillId="0" borderId="0" xfId="0" applyAlignment="1" applyProtection="1">
      <alignment wrapText="1"/>
      <protection locked="0"/>
    </xf>
    <xf numFmtId="14" fontId="0" fillId="0" borderId="0" xfId="0" applyNumberFormat="1"/>
    <xf numFmtId="2" fontId="0" fillId="2" borderId="0" xfId="1" applyNumberFormat="1" applyFont="1" applyFill="1" applyBorder="1" applyProtection="1">
      <protection locked="0"/>
    </xf>
    <xf numFmtId="9" fontId="0" fillId="0" borderId="6" xfId="2" applyFont="1" applyFill="1" applyBorder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44" fontId="0" fillId="0" borderId="0" xfId="1" applyFont="1" applyFill="1" applyBorder="1" applyProtection="1">
      <protection locked="0"/>
    </xf>
    <xf numFmtId="14" fontId="0" fillId="2" borderId="3" xfId="2" applyNumberFormat="1" applyFont="1" applyFill="1" applyBorder="1" applyProtection="1"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10" fontId="0" fillId="2" borderId="0" xfId="2" applyNumberFormat="1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wrapText="1"/>
    </xf>
    <xf numFmtId="10" fontId="0" fillId="2" borderId="6" xfId="2" applyNumberFormat="1" applyFont="1" applyFill="1" applyBorder="1" applyProtection="1">
      <protection locked="0"/>
    </xf>
    <xf numFmtId="0" fontId="2" fillId="0" borderId="0" xfId="0" applyFont="1" applyAlignment="1">
      <alignment wrapText="1"/>
    </xf>
    <xf numFmtId="0" fontId="3" fillId="0" borderId="7" xfId="0" applyFont="1" applyBorder="1"/>
    <xf numFmtId="0" fontId="2" fillId="3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2" fillId="2" borderId="11" xfId="0" applyNumberFormat="1" applyFont="1" applyFill="1" applyBorder="1" applyAlignment="1" applyProtection="1">
      <alignment horizontal="center" wrapText="1"/>
      <protection locked="0"/>
    </xf>
    <xf numFmtId="14" fontId="2" fillId="2" borderId="12" xfId="0" applyNumberFormat="1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4" fontId="0" fillId="0" borderId="0" xfId="0" applyNumberForma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0" fontId="2" fillId="2" borderId="13" xfId="0" applyFont="1" applyFill="1" applyBorder="1" applyAlignment="1" applyProtection="1">
      <alignment horizontal="center" wrapText="1"/>
      <protection locked="0"/>
    </xf>
    <xf numFmtId="0" fontId="2" fillId="2" borderId="14" xfId="0" applyFont="1" applyFill="1" applyBorder="1" applyAlignment="1" applyProtection="1">
      <alignment horizontal="center" wrapText="1"/>
      <protection locked="0"/>
    </xf>
    <xf numFmtId="0" fontId="2" fillId="2" borderId="15" xfId="0" applyFont="1" applyFill="1" applyBorder="1" applyAlignment="1" applyProtection="1">
      <alignment horizontal="center" wrapText="1"/>
      <protection locked="0"/>
    </xf>
    <xf numFmtId="0" fontId="2" fillId="2" borderId="16" xfId="0" applyFont="1" applyFill="1" applyBorder="1" applyAlignment="1" applyProtection="1">
      <alignment horizontal="center" wrapText="1"/>
      <protection locked="0"/>
    </xf>
    <xf numFmtId="0" fontId="0" fillId="0" borderId="7" xfId="0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3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uwservice.wisconsin.edu/calendars-schedule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zoomScaleNormal="100" workbookViewId="0">
      <selection activeCell="M23" sqref="M23"/>
    </sheetView>
  </sheetViews>
  <sheetFormatPr defaultRowHeight="15" x14ac:dyDescent="0.25"/>
  <cols>
    <col min="1" max="1" width="27.140625" bestFit="1" customWidth="1"/>
    <col min="2" max="2" width="17" customWidth="1"/>
    <col min="3" max="3" width="17.28515625" customWidth="1"/>
    <col min="4" max="5" width="11.5703125" bestFit="1" customWidth="1"/>
    <col min="6" max="6" width="13.85546875" customWidth="1"/>
  </cols>
  <sheetData>
    <row r="1" spans="1:20" ht="15.75" customHeight="1" thickBot="1" x14ac:dyDescent="0.3">
      <c r="A1" s="27" t="s">
        <v>4</v>
      </c>
      <c r="B1" s="73" t="s">
        <v>61</v>
      </c>
      <c r="C1" s="73"/>
      <c r="D1" s="73"/>
      <c r="E1" s="73"/>
      <c r="F1" s="74"/>
      <c r="G1" s="59"/>
      <c r="H1" s="60"/>
      <c r="I1" s="60"/>
      <c r="J1" s="60"/>
      <c r="K1" s="60"/>
      <c r="L1" s="60"/>
    </row>
    <row r="2" spans="1:20" ht="15.75" customHeight="1" thickBot="1" x14ac:dyDescent="0.3">
      <c r="A2" s="52" t="str">
        <f>IF(checksheet!$A$36=0,"","ERROR")</f>
        <v>ERROR</v>
      </c>
      <c r="B2" s="71" t="s">
        <v>49</v>
      </c>
      <c r="C2" s="72"/>
      <c r="D2" s="72"/>
      <c r="E2" s="72"/>
      <c r="F2" s="72"/>
      <c r="G2" s="3" t="s">
        <v>46</v>
      </c>
      <c r="H2" s="4"/>
      <c r="I2" s="4"/>
      <c r="J2" s="4"/>
      <c r="K2" s="4"/>
      <c r="L2" s="4"/>
      <c r="M2" s="4"/>
      <c r="N2" s="4"/>
      <c r="O2" s="5"/>
    </row>
    <row r="3" spans="1:20" ht="15.75" customHeight="1" thickBot="1" x14ac:dyDescent="0.3">
      <c r="A3" s="29" t="s">
        <v>8</v>
      </c>
      <c r="B3" s="75" t="s">
        <v>52</v>
      </c>
      <c r="C3" s="76"/>
      <c r="D3" s="76"/>
      <c r="E3" s="76"/>
      <c r="F3" s="76"/>
      <c r="G3" s="55" t="s">
        <v>50</v>
      </c>
      <c r="H3" s="16"/>
      <c r="I3" s="16"/>
      <c r="J3" s="16"/>
      <c r="K3" s="16"/>
      <c r="L3" s="16"/>
      <c r="M3" s="16"/>
      <c r="N3" s="16"/>
      <c r="O3" s="18"/>
    </row>
    <row r="4" spans="1:20" ht="30" customHeight="1" thickBot="1" x14ac:dyDescent="0.3">
      <c r="A4" s="67" t="s">
        <v>11</v>
      </c>
      <c r="B4" s="68"/>
      <c r="C4" s="68"/>
      <c r="D4" s="68"/>
      <c r="E4" s="68"/>
      <c r="F4" s="69"/>
    </row>
    <row r="5" spans="1:20" x14ac:dyDescent="0.25">
      <c r="A5" s="3" t="s">
        <v>13</v>
      </c>
      <c r="B5" s="39" t="s">
        <v>29</v>
      </c>
      <c r="C5" s="30"/>
      <c r="D5" s="4" t="s">
        <v>30</v>
      </c>
      <c r="E5" s="40"/>
      <c r="F5" s="5"/>
      <c r="G5" s="3" t="s">
        <v>57</v>
      </c>
      <c r="H5" s="4"/>
      <c r="I5" s="4"/>
      <c r="J5" s="4"/>
      <c r="K5" s="4"/>
      <c r="L5" s="4"/>
      <c r="M5" s="4"/>
      <c r="N5" s="4"/>
      <c r="O5" s="5"/>
    </row>
    <row r="6" spans="1:20" x14ac:dyDescent="0.25">
      <c r="A6" s="10"/>
      <c r="B6" s="43"/>
      <c r="C6" s="70" t="s">
        <v>51</v>
      </c>
      <c r="D6" s="70"/>
      <c r="E6" s="44"/>
      <c r="F6" s="13"/>
      <c r="G6" s="10" t="s">
        <v>56</v>
      </c>
      <c r="O6" s="13"/>
    </row>
    <row r="7" spans="1:20" x14ac:dyDescent="0.25">
      <c r="A7" s="6" t="s">
        <v>12</v>
      </c>
      <c r="B7" s="31"/>
      <c r="C7" t="s">
        <v>2</v>
      </c>
      <c r="D7" s="51"/>
      <c r="E7" s="9" t="s">
        <v>10</v>
      </c>
      <c r="F7" s="53"/>
      <c r="G7" s="10" t="s">
        <v>48</v>
      </c>
      <c r="O7" s="13"/>
    </row>
    <row r="8" spans="1:20" ht="15.75" thickBot="1" x14ac:dyDescent="0.3">
      <c r="A8" s="10"/>
      <c r="B8" s="7" t="s">
        <v>0</v>
      </c>
      <c r="C8" s="11">
        <f>(B7/26)*D7*(E6)</f>
        <v>0</v>
      </c>
      <c r="D8" s="8"/>
      <c r="E8" s="12"/>
      <c r="F8" s="13"/>
      <c r="G8" s="14" t="s">
        <v>58</v>
      </c>
      <c r="H8" s="16"/>
      <c r="I8" s="16"/>
      <c r="J8" s="16"/>
      <c r="K8" s="16"/>
      <c r="L8" s="16"/>
      <c r="M8" s="16"/>
      <c r="N8" s="16"/>
      <c r="O8" s="18"/>
    </row>
    <row r="9" spans="1:20" x14ac:dyDescent="0.25">
      <c r="A9" s="10"/>
      <c r="B9" s="7" t="s">
        <v>1</v>
      </c>
      <c r="C9" s="11">
        <f>C8*F7</f>
        <v>0</v>
      </c>
      <c r="D9" s="8"/>
      <c r="E9" s="7"/>
      <c r="F9" s="13"/>
    </row>
    <row r="10" spans="1:20" ht="16.5" customHeight="1" thickBot="1" x14ac:dyDescent="0.3">
      <c r="A10" s="14"/>
      <c r="B10" s="15"/>
      <c r="C10" s="16"/>
      <c r="D10" s="17"/>
      <c r="E10" s="15"/>
      <c r="F10" s="18"/>
    </row>
    <row r="11" spans="1:20" x14ac:dyDescent="0.25">
      <c r="A11" s="3" t="s">
        <v>13</v>
      </c>
      <c r="B11" s="39" t="s">
        <v>29</v>
      </c>
      <c r="C11" s="30"/>
      <c r="D11" s="4" t="s">
        <v>30</v>
      </c>
      <c r="E11" s="40"/>
      <c r="F11" s="5"/>
      <c r="P11" s="54"/>
      <c r="Q11" s="54"/>
      <c r="R11" s="54"/>
      <c r="S11" s="54"/>
      <c r="T11" s="54"/>
    </row>
    <row r="12" spans="1:20" x14ac:dyDescent="0.25">
      <c r="A12" s="10"/>
      <c r="B12" s="43"/>
      <c r="C12" s="70" t="s">
        <v>51</v>
      </c>
      <c r="D12" s="70"/>
      <c r="E12" s="44"/>
      <c r="F12" s="13"/>
      <c r="G12" t="s">
        <v>53</v>
      </c>
    </row>
    <row r="13" spans="1:20" x14ac:dyDescent="0.25">
      <c r="A13" s="6" t="s">
        <v>14</v>
      </c>
      <c r="B13" s="31"/>
      <c r="C13" t="s">
        <v>2</v>
      </c>
      <c r="D13" s="51"/>
      <c r="E13" s="9" t="s">
        <v>10</v>
      </c>
      <c r="F13" s="53"/>
      <c r="H13" t="s">
        <v>22</v>
      </c>
    </row>
    <row r="14" spans="1:20" x14ac:dyDescent="0.25">
      <c r="A14" s="10" t="s">
        <v>40</v>
      </c>
      <c r="B14" s="7" t="s">
        <v>0</v>
      </c>
      <c r="C14" s="11">
        <f>(B13/26)*D13*(E12)</f>
        <v>0</v>
      </c>
      <c r="D14" s="8"/>
      <c r="E14" s="12" t="s">
        <v>17</v>
      </c>
      <c r="F14" s="13"/>
      <c r="G14" t="s">
        <v>45</v>
      </c>
    </row>
    <row r="15" spans="1:20" x14ac:dyDescent="0.25">
      <c r="A15" s="10"/>
      <c r="B15" s="7" t="s">
        <v>1</v>
      </c>
      <c r="C15" s="11">
        <f>C14*F13</f>
        <v>0</v>
      </c>
      <c r="D15" s="8"/>
      <c r="E15" s="7"/>
      <c r="F15" s="13"/>
    </row>
    <row r="16" spans="1:20" ht="15.75" thickBot="1" x14ac:dyDescent="0.3">
      <c r="A16" s="14"/>
      <c r="B16" s="15"/>
      <c r="C16" s="16"/>
      <c r="D16" s="17"/>
      <c r="E16" s="15"/>
      <c r="F16" s="18"/>
    </row>
    <row r="17" spans="1:8" x14ac:dyDescent="0.25">
      <c r="A17" s="3" t="s">
        <v>13</v>
      </c>
      <c r="B17" s="39" t="s">
        <v>29</v>
      </c>
      <c r="C17" s="30"/>
      <c r="D17" s="4" t="s">
        <v>30</v>
      </c>
      <c r="E17" s="40"/>
      <c r="F17" s="5"/>
    </row>
    <row r="18" spans="1:8" x14ac:dyDescent="0.25">
      <c r="A18" s="10"/>
      <c r="B18" s="43"/>
      <c r="C18" s="70" t="s">
        <v>51</v>
      </c>
      <c r="D18" s="70"/>
      <c r="E18" s="44"/>
      <c r="F18" s="13"/>
      <c r="G18" t="s">
        <v>53</v>
      </c>
    </row>
    <row r="19" spans="1:8" x14ac:dyDescent="0.25">
      <c r="A19" s="6" t="s">
        <v>14</v>
      </c>
      <c r="B19" s="31"/>
      <c r="C19" t="s">
        <v>2</v>
      </c>
      <c r="D19" s="51"/>
      <c r="E19" s="9" t="s">
        <v>10</v>
      </c>
      <c r="F19" s="53"/>
      <c r="H19" t="s">
        <v>22</v>
      </c>
    </row>
    <row r="20" spans="1:8" x14ac:dyDescent="0.25">
      <c r="A20" s="10" t="s">
        <v>40</v>
      </c>
      <c r="B20" s="7" t="s">
        <v>0</v>
      </c>
      <c r="C20" s="11">
        <f>(B19/26)*D19*(E18)</f>
        <v>0</v>
      </c>
      <c r="D20" s="8"/>
      <c r="E20" s="12" t="s">
        <v>17</v>
      </c>
      <c r="F20" s="13"/>
      <c r="G20" t="s">
        <v>45</v>
      </c>
    </row>
    <row r="21" spans="1:8" x14ac:dyDescent="0.25">
      <c r="A21" s="10"/>
      <c r="B21" s="7" t="s">
        <v>1</v>
      </c>
      <c r="C21" s="11">
        <f>C20*F19</f>
        <v>0</v>
      </c>
      <c r="D21" s="8"/>
      <c r="E21" s="7"/>
      <c r="F21" s="13"/>
    </row>
    <row r="22" spans="1:8" ht="15.75" thickBot="1" x14ac:dyDescent="0.3">
      <c r="A22" s="14"/>
      <c r="B22" s="15"/>
      <c r="C22" s="16"/>
      <c r="D22" s="17"/>
      <c r="E22" s="15"/>
      <c r="F22" s="18"/>
    </row>
    <row r="23" spans="1:8" x14ac:dyDescent="0.25">
      <c r="A23" s="3" t="s">
        <v>13</v>
      </c>
      <c r="B23" s="39" t="s">
        <v>29</v>
      </c>
      <c r="C23" s="30"/>
      <c r="D23" s="4" t="s">
        <v>30</v>
      </c>
      <c r="E23" s="40"/>
      <c r="F23" s="5"/>
    </row>
    <row r="24" spans="1:8" x14ac:dyDescent="0.25">
      <c r="A24" s="10"/>
      <c r="B24" s="43"/>
      <c r="C24" s="70" t="s">
        <v>51</v>
      </c>
      <c r="D24" s="70"/>
      <c r="E24" s="44"/>
      <c r="F24" s="13"/>
      <c r="G24" t="s">
        <v>53</v>
      </c>
    </row>
    <row r="25" spans="1:8" x14ac:dyDescent="0.25">
      <c r="A25" s="6" t="s">
        <v>14</v>
      </c>
      <c r="B25" s="31"/>
      <c r="C25" t="s">
        <v>2</v>
      </c>
      <c r="D25" s="51"/>
      <c r="E25" s="9" t="s">
        <v>10</v>
      </c>
      <c r="F25" s="53"/>
      <c r="H25" t="s">
        <v>22</v>
      </c>
    </row>
    <row r="26" spans="1:8" x14ac:dyDescent="0.25">
      <c r="A26" s="10" t="s">
        <v>40</v>
      </c>
      <c r="B26" s="7" t="s">
        <v>0</v>
      </c>
      <c r="C26" s="11">
        <f>(B25/26)*D25*(E24)</f>
        <v>0</v>
      </c>
      <c r="D26" s="8"/>
      <c r="E26" s="12" t="s">
        <v>17</v>
      </c>
      <c r="F26" s="13"/>
      <c r="G26" t="s">
        <v>45</v>
      </c>
    </row>
    <row r="27" spans="1:8" x14ac:dyDescent="0.25">
      <c r="A27" s="10"/>
      <c r="B27" s="7" t="s">
        <v>1</v>
      </c>
      <c r="C27" s="11">
        <f>C26*F25</f>
        <v>0</v>
      </c>
      <c r="D27" s="8"/>
      <c r="E27" s="7"/>
      <c r="F27" s="13"/>
    </row>
    <row r="28" spans="1:8" ht="15.75" thickBot="1" x14ac:dyDescent="0.3">
      <c r="A28" s="14"/>
      <c r="B28" s="15"/>
      <c r="C28" s="16"/>
      <c r="D28" s="17"/>
      <c r="E28" s="15"/>
      <c r="F28" s="18"/>
    </row>
    <row r="29" spans="1:8" x14ac:dyDescent="0.25">
      <c r="A29" s="3" t="s">
        <v>13</v>
      </c>
      <c r="B29" s="39" t="s">
        <v>29</v>
      </c>
      <c r="C29" s="30"/>
      <c r="D29" s="4" t="s">
        <v>30</v>
      </c>
      <c r="E29" s="40"/>
      <c r="F29" s="5"/>
    </row>
    <row r="30" spans="1:8" x14ac:dyDescent="0.25">
      <c r="A30" s="10"/>
      <c r="B30" s="43"/>
      <c r="C30" s="70" t="s">
        <v>51</v>
      </c>
      <c r="D30" s="70"/>
      <c r="E30" s="44"/>
      <c r="F30" s="13"/>
      <c r="G30" t="s">
        <v>53</v>
      </c>
    </row>
    <row r="31" spans="1:8" x14ac:dyDescent="0.25">
      <c r="A31" s="6" t="s">
        <v>14</v>
      </c>
      <c r="B31" s="31"/>
      <c r="C31" t="s">
        <v>2</v>
      </c>
      <c r="D31" s="51"/>
      <c r="E31" s="9" t="s">
        <v>10</v>
      </c>
      <c r="F31" s="53"/>
      <c r="H31" t="s">
        <v>22</v>
      </c>
    </row>
    <row r="32" spans="1:8" x14ac:dyDescent="0.25">
      <c r="A32" s="10" t="s">
        <v>41</v>
      </c>
      <c r="B32" s="7" t="s">
        <v>0</v>
      </c>
      <c r="C32" s="11">
        <f>(B31/26)*D31*(E30)</f>
        <v>0</v>
      </c>
      <c r="D32" s="8"/>
      <c r="E32" s="12" t="s">
        <v>17</v>
      </c>
      <c r="F32" s="13"/>
      <c r="G32" t="s">
        <v>45</v>
      </c>
    </row>
    <row r="33" spans="1:6" x14ac:dyDescent="0.25">
      <c r="A33" s="10"/>
      <c r="B33" s="7" t="s">
        <v>1</v>
      </c>
      <c r="C33" s="11">
        <f>C32*F31</f>
        <v>0</v>
      </c>
      <c r="D33" s="8"/>
      <c r="E33" s="7"/>
      <c r="F33" s="13"/>
    </row>
    <row r="34" spans="1:6" ht="15.75" thickBot="1" x14ac:dyDescent="0.3">
      <c r="A34" s="14"/>
      <c r="B34" s="15"/>
      <c r="C34" s="16"/>
      <c r="D34" s="17"/>
      <c r="E34" s="15"/>
      <c r="F34" s="18"/>
    </row>
    <row r="35" spans="1:6" x14ac:dyDescent="0.25">
      <c r="A35" s="3" t="s">
        <v>13</v>
      </c>
      <c r="B35" s="39" t="s">
        <v>29</v>
      </c>
      <c r="C35" s="30"/>
      <c r="D35" s="4" t="s">
        <v>30</v>
      </c>
      <c r="E35" s="40"/>
      <c r="F35" s="5"/>
    </row>
    <row r="36" spans="1:6" x14ac:dyDescent="0.25">
      <c r="A36" s="10"/>
      <c r="B36" s="43"/>
      <c r="C36" s="70" t="s">
        <v>51</v>
      </c>
      <c r="D36" s="70"/>
      <c r="E36" s="44"/>
      <c r="F36" s="13"/>
    </row>
    <row r="37" spans="1:6" x14ac:dyDescent="0.25">
      <c r="A37" s="6" t="s">
        <v>14</v>
      </c>
      <c r="B37" s="31"/>
      <c r="C37" t="s">
        <v>2</v>
      </c>
      <c r="D37" s="51"/>
      <c r="E37" s="9" t="s">
        <v>10</v>
      </c>
      <c r="F37" s="53"/>
    </row>
    <row r="38" spans="1:6" x14ac:dyDescent="0.25">
      <c r="A38" s="10" t="s">
        <v>40</v>
      </c>
      <c r="B38" s="7" t="s">
        <v>0</v>
      </c>
      <c r="C38" s="11">
        <f>(B37/26)*D37*(E36)</f>
        <v>0</v>
      </c>
      <c r="D38" s="8"/>
      <c r="E38" s="12" t="s">
        <v>17</v>
      </c>
      <c r="F38" s="13"/>
    </row>
    <row r="39" spans="1:6" x14ac:dyDescent="0.25">
      <c r="A39" s="10"/>
      <c r="B39" s="7" t="s">
        <v>1</v>
      </c>
      <c r="C39" s="11">
        <f>C38*F37</f>
        <v>0</v>
      </c>
      <c r="D39" s="8"/>
      <c r="E39" s="7"/>
      <c r="F39" s="13"/>
    </row>
    <row r="40" spans="1:6" ht="15.75" thickBot="1" x14ac:dyDescent="0.3">
      <c r="A40" s="14"/>
      <c r="B40" s="15"/>
      <c r="C40" s="16"/>
      <c r="D40" s="17"/>
      <c r="E40" s="15"/>
      <c r="F40" s="18"/>
    </row>
    <row r="41" spans="1:6" x14ac:dyDescent="0.25">
      <c r="A41" s="19" t="s">
        <v>6</v>
      </c>
      <c r="B41" s="20"/>
      <c r="C41" s="21">
        <f>C8+C14+C32+C38+C20+C26</f>
        <v>0</v>
      </c>
      <c r="D41" s="61" t="s">
        <v>16</v>
      </c>
      <c r="E41" s="61"/>
      <c r="F41" s="62"/>
    </row>
    <row r="42" spans="1:6" x14ac:dyDescent="0.25">
      <c r="A42" s="22" t="s">
        <v>7</v>
      </c>
      <c r="B42" s="23"/>
      <c r="C42" s="23">
        <f>C9+C15+C33+C39+C21+C27</f>
        <v>0</v>
      </c>
      <c r="D42" s="63"/>
      <c r="E42" s="63"/>
      <c r="F42" s="64"/>
    </row>
    <row r="43" spans="1:6" ht="15.75" thickBot="1" x14ac:dyDescent="0.3">
      <c r="A43" s="24"/>
      <c r="B43" s="25" t="s">
        <v>15</v>
      </c>
      <c r="C43" s="26">
        <f>SUM(C41:C42)</f>
        <v>0</v>
      </c>
      <c r="D43" s="65"/>
      <c r="E43" s="65"/>
      <c r="F43" s="66"/>
    </row>
    <row r="44" spans="1:6" ht="15.75" thickBot="1" x14ac:dyDescent="0.3">
      <c r="A44" s="50"/>
      <c r="B44" s="50"/>
      <c r="C44" s="23"/>
      <c r="D44" s="49"/>
      <c r="E44" s="49"/>
      <c r="F44" s="49"/>
    </row>
    <row r="45" spans="1:6" x14ac:dyDescent="0.25">
      <c r="A45" s="57" t="s">
        <v>43</v>
      </c>
      <c r="B45" s="58"/>
    </row>
    <row r="46" spans="1:6" x14ac:dyDescent="0.25">
      <c r="A46" s="56" t="s">
        <v>42</v>
      </c>
      <c r="B46" s="56"/>
      <c r="C46" s="56"/>
      <c r="D46" s="56"/>
      <c r="E46" s="56"/>
      <c r="F46" s="56"/>
    </row>
  </sheetData>
  <sheetProtection selectLockedCells="1"/>
  <mergeCells count="14">
    <mergeCell ref="A46:F46"/>
    <mergeCell ref="A45:B45"/>
    <mergeCell ref="G1:L1"/>
    <mergeCell ref="D41:F43"/>
    <mergeCell ref="A4:F4"/>
    <mergeCell ref="C6:D6"/>
    <mergeCell ref="C12:D12"/>
    <mergeCell ref="C30:D30"/>
    <mergeCell ref="C36:D36"/>
    <mergeCell ref="C18:D18"/>
    <mergeCell ref="C24:D24"/>
    <mergeCell ref="B2:F2"/>
    <mergeCell ref="B1:F1"/>
    <mergeCell ref="B3:F3"/>
  </mergeCells>
  <conditionalFormatting sqref="A2">
    <cfRule type="cellIs" dxfId="0" priority="1" operator="equal">
      <formula>"ERROR"</formula>
    </cfRule>
  </conditionalFormatting>
  <pageMargins left="0.7" right="0.7" top="0.75" bottom="0.75" header="0.3" footer="0.3"/>
  <pageSetup scale="92" orientation="portrait" horizontalDpi="300" verticalDpi="300" r:id="rId1"/>
  <headerFooter>
    <oddHeader xml:space="preserve">&amp;CVA IPA Budget Worksheet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36"/>
  <sheetViews>
    <sheetView workbookViewId="0">
      <selection activeCell="B18" sqref="B18"/>
    </sheetView>
  </sheetViews>
  <sheetFormatPr defaultRowHeight="15" x14ac:dyDescent="0.25"/>
  <sheetData>
    <row r="3" spans="1:3" x14ac:dyDescent="0.25">
      <c r="A3" t="b">
        <f>ISBLANK('VA Budget Template '!B1)</f>
        <v>0</v>
      </c>
    </row>
    <row r="4" spans="1:3" x14ac:dyDescent="0.25">
      <c r="A4" t="b">
        <f>ISBLANK('VA Budget Template '!B2)</f>
        <v>0</v>
      </c>
    </row>
    <row r="6" spans="1:3" x14ac:dyDescent="0.25">
      <c r="A6" t="b">
        <f>ISBLANK('VA Budget Template '!C5)</f>
        <v>1</v>
      </c>
    </row>
    <row r="7" spans="1:3" x14ac:dyDescent="0.25">
      <c r="A7" t="b">
        <f>ISBLANK('VA Budget Template '!E5)</f>
        <v>1</v>
      </c>
    </row>
    <row r="8" spans="1:3" x14ac:dyDescent="0.25">
      <c r="A8" t="b">
        <f>ISBLANK('VA Budget Template '!B7)</f>
        <v>1</v>
      </c>
    </row>
    <row r="9" spans="1:3" x14ac:dyDescent="0.25">
      <c r="A9" t="b">
        <f>ISBLANK('VA Budget Template '!D7)</f>
        <v>1</v>
      </c>
    </row>
    <row r="10" spans="1:3" x14ac:dyDescent="0.25">
      <c r="A10" t="b">
        <f>ISBLANK('VA Budget Template '!F7)</f>
        <v>1</v>
      </c>
    </row>
    <row r="11" spans="1:3" x14ac:dyDescent="0.25">
      <c r="A11" t="b">
        <f>IF(C12=5,FALSE,IF(C12=0,FALSE,TRUE))</f>
        <v>0</v>
      </c>
      <c r="B11" t="b">
        <f>ISBLANK('VA Budget Template '!$B$13)</f>
        <v>1</v>
      </c>
      <c r="C11" t="s">
        <v>31</v>
      </c>
    </row>
    <row r="12" spans="1:3" x14ac:dyDescent="0.25">
      <c r="B12" t="b">
        <f>ISBLANK('VA Budget Template '!$C$11)</f>
        <v>1</v>
      </c>
      <c r="C12">
        <f>COUNTIF($B11:$B15,"true")</f>
        <v>5</v>
      </c>
    </row>
    <row r="13" spans="1:3" x14ac:dyDescent="0.25">
      <c r="B13" t="b">
        <f>ISBLANK('VA Budget Template '!$E$11)</f>
        <v>1</v>
      </c>
    </row>
    <row r="14" spans="1:3" x14ac:dyDescent="0.25">
      <c r="B14" t="b">
        <f>ISBLANK('VA Budget Template '!$D$13)</f>
        <v>1</v>
      </c>
    </row>
    <row r="15" spans="1:3" x14ac:dyDescent="0.25">
      <c r="B15" t="b">
        <f>ISBLANK('VA Budget Template '!$F$13)</f>
        <v>1</v>
      </c>
    </row>
    <row r="16" spans="1:3" x14ac:dyDescent="0.25">
      <c r="A16" t="b">
        <f>IF(C17=5,FALSE,IF(C17=0,FALSE,TRUE))</f>
        <v>0</v>
      </c>
      <c r="B16" t="b">
        <f>ISBLANK('VA Budget Template '!$B$19)</f>
        <v>1</v>
      </c>
      <c r="C16" t="s">
        <v>32</v>
      </c>
    </row>
    <row r="17" spans="1:3" x14ac:dyDescent="0.25">
      <c r="B17" t="b">
        <f>ISBLANK('VA Budget Template '!$C$17)</f>
        <v>1</v>
      </c>
      <c r="C17">
        <f>COUNTIF($B16:$B20,"true")</f>
        <v>5</v>
      </c>
    </row>
    <row r="18" spans="1:3" x14ac:dyDescent="0.25">
      <c r="B18" t="b">
        <f>ISBLANK('VA Budget Template '!$E$17)</f>
        <v>1</v>
      </c>
    </row>
    <row r="19" spans="1:3" x14ac:dyDescent="0.25">
      <c r="B19" t="b">
        <f>ISBLANK('VA Budget Template '!$D$19)</f>
        <v>1</v>
      </c>
    </row>
    <row r="20" spans="1:3" x14ac:dyDescent="0.25">
      <c r="B20" t="b">
        <f>ISBLANK('VA Budget Template '!$F$19)</f>
        <v>1</v>
      </c>
    </row>
    <row r="21" spans="1:3" x14ac:dyDescent="0.25">
      <c r="A21" t="b">
        <f>IF(C22=5,FALSE,IF(C22=0,FALSE,TRUE))</f>
        <v>0</v>
      </c>
      <c r="B21" t="b">
        <f>ISBLANK('VA Budget Template '!$B$25)</f>
        <v>1</v>
      </c>
      <c r="C21" t="s">
        <v>33</v>
      </c>
    </row>
    <row r="22" spans="1:3" x14ac:dyDescent="0.25">
      <c r="B22" t="b">
        <f>ISBLANK('VA Budget Template '!$C$23)</f>
        <v>1</v>
      </c>
      <c r="C22">
        <f>COUNTIF($B21:$B25,"true")</f>
        <v>5</v>
      </c>
    </row>
    <row r="23" spans="1:3" x14ac:dyDescent="0.25">
      <c r="B23" t="b">
        <f>ISBLANK('VA Budget Template '!$E$23)</f>
        <v>1</v>
      </c>
    </row>
    <row r="24" spans="1:3" x14ac:dyDescent="0.25">
      <c r="B24" t="b">
        <f>ISBLANK('VA Budget Template '!$D$25)</f>
        <v>1</v>
      </c>
    </row>
    <row r="25" spans="1:3" x14ac:dyDescent="0.25">
      <c r="B25" t="b">
        <f>ISBLANK('VA Budget Template '!$F$25)</f>
        <v>1</v>
      </c>
    </row>
    <row r="26" spans="1:3" x14ac:dyDescent="0.25">
      <c r="A26" t="b">
        <f>IF(C27=5,FALSE,IF(C27=0,FALSE,TRUE))</f>
        <v>0</v>
      </c>
      <c r="B26" t="b">
        <f>ISBLANK('VA Budget Template '!$B$31)</f>
        <v>1</v>
      </c>
      <c r="C26" t="s">
        <v>59</v>
      </c>
    </row>
    <row r="27" spans="1:3" x14ac:dyDescent="0.25">
      <c r="B27" t="b">
        <f>ISBLANK('VA Budget Template '!$C$29)</f>
        <v>1</v>
      </c>
      <c r="C27">
        <f>COUNTIF($B26:$B30,"true")</f>
        <v>5</v>
      </c>
    </row>
    <row r="28" spans="1:3" x14ac:dyDescent="0.25">
      <c r="B28" t="b">
        <f>ISBLANK('VA Budget Template '!$E$29)</f>
        <v>1</v>
      </c>
    </row>
    <row r="29" spans="1:3" x14ac:dyDescent="0.25">
      <c r="B29" t="b">
        <f>ISBLANK('VA Budget Template '!$D$31)</f>
        <v>1</v>
      </c>
    </row>
    <row r="30" spans="1:3" x14ac:dyDescent="0.25">
      <c r="B30" t="b">
        <f>ISBLANK('VA Budget Template '!$F$31)</f>
        <v>1</v>
      </c>
    </row>
    <row r="31" spans="1:3" x14ac:dyDescent="0.25">
      <c r="A31" t="b">
        <f>IF(C32=5,FALSE,IF(C32=0,FALSE,TRUE))</f>
        <v>0</v>
      </c>
      <c r="B31" t="b">
        <f>ISBLANK('VA Budget Template '!$B$37)</f>
        <v>1</v>
      </c>
      <c r="C31" t="s">
        <v>60</v>
      </c>
    </row>
    <row r="32" spans="1:3" x14ac:dyDescent="0.25">
      <c r="B32" t="b">
        <f>ISBLANK('VA Budget Template '!$C$35)</f>
        <v>1</v>
      </c>
      <c r="C32">
        <f>COUNTIF($B31:$B35,"true")</f>
        <v>5</v>
      </c>
    </row>
    <row r="33" spans="1:2" x14ac:dyDescent="0.25">
      <c r="B33" t="b">
        <f>ISBLANK('VA Budget Template '!$E$35)</f>
        <v>1</v>
      </c>
    </row>
    <row r="34" spans="1:2" x14ac:dyDescent="0.25">
      <c r="B34" t="b">
        <f>ISBLANK('VA Budget Template '!$D$37)</f>
        <v>1</v>
      </c>
    </row>
    <row r="35" spans="1:2" x14ac:dyDescent="0.25">
      <c r="B35" t="b">
        <f>ISBLANK('VA Budget Template '!$F$37)</f>
        <v>1</v>
      </c>
    </row>
    <row r="36" spans="1:2" x14ac:dyDescent="0.25">
      <c r="A36">
        <f>COUNTIF($A$3:$A$35,"TRUE")</f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"/>
  <sheetViews>
    <sheetView workbookViewId="0">
      <selection activeCell="B13" sqref="B13"/>
    </sheetView>
  </sheetViews>
  <sheetFormatPr defaultRowHeight="15" x14ac:dyDescent="0.25"/>
  <cols>
    <col min="1" max="1" width="24.42578125" bestFit="1" customWidth="1"/>
    <col min="2" max="2" width="12" bestFit="1" customWidth="1"/>
    <col min="3" max="3" width="30.85546875" bestFit="1" customWidth="1"/>
    <col min="4" max="4" width="11.85546875" customWidth="1"/>
    <col min="5" max="5" width="11.140625" customWidth="1"/>
  </cols>
  <sheetData>
    <row r="1" spans="1:5" ht="15" customHeight="1" x14ac:dyDescent="0.25">
      <c r="A1" s="78" t="s">
        <v>27</v>
      </c>
      <c r="B1" s="78"/>
      <c r="C1" s="78"/>
      <c r="D1" s="2"/>
      <c r="E1" s="2"/>
    </row>
    <row r="2" spans="1:5" x14ac:dyDescent="0.25">
      <c r="A2" s="78"/>
      <c r="B2" s="78"/>
      <c r="C2" s="78"/>
      <c r="D2" s="2"/>
      <c r="E2" s="2"/>
    </row>
    <row r="3" spans="1:5" x14ac:dyDescent="0.25">
      <c r="A3" s="79" t="str">
        <f>'VA Budget Template '!B1</f>
        <v>[First Name][Last Name]</v>
      </c>
      <c r="B3" s="79"/>
      <c r="C3" s="79"/>
      <c r="D3" s="42"/>
      <c r="E3" s="42"/>
    </row>
    <row r="4" spans="1:5" ht="15" customHeight="1" x14ac:dyDescent="0.25">
      <c r="A4" s="78" t="s">
        <v>28</v>
      </c>
      <c r="B4" s="78"/>
      <c r="C4" s="78"/>
      <c r="D4" s="2"/>
      <c r="E4" s="2"/>
    </row>
    <row r="5" spans="1:5" x14ac:dyDescent="0.25">
      <c r="A5" s="2" t="s">
        <v>3</v>
      </c>
      <c r="B5" s="77" t="str">
        <f>'VA Budget Template '!B2</f>
        <v>MM/DD/YYYY - MM/DD/YYYY</v>
      </c>
      <c r="C5" s="77"/>
      <c r="D5" s="2"/>
      <c r="E5" s="34"/>
    </row>
    <row r="6" spans="1:5" x14ac:dyDescent="0.25">
      <c r="A6" s="2" t="s">
        <v>0</v>
      </c>
      <c r="B6" s="35">
        <f>'VA Budget Template '!C41</f>
        <v>0</v>
      </c>
      <c r="C6" s="2"/>
      <c r="D6" s="2"/>
      <c r="E6" s="2"/>
    </row>
    <row r="7" spans="1:5" x14ac:dyDescent="0.25">
      <c r="A7" s="2" t="s">
        <v>1</v>
      </c>
      <c r="B7" s="35">
        <f>'VA Budget Template '!C42</f>
        <v>0</v>
      </c>
      <c r="C7" s="2"/>
      <c r="D7" s="2"/>
      <c r="E7" s="2"/>
    </row>
    <row r="8" spans="1:5" x14ac:dyDescent="0.25">
      <c r="A8" s="2"/>
      <c r="B8" s="35"/>
      <c r="C8" s="2"/>
      <c r="D8" s="2"/>
      <c r="E8" s="35"/>
    </row>
    <row r="9" spans="1:5" ht="15.75" thickBot="1" x14ac:dyDescent="0.3">
      <c r="A9" s="36" t="s">
        <v>25</v>
      </c>
      <c r="B9" s="37">
        <f>'VA Budget Template '!C43</f>
        <v>0</v>
      </c>
      <c r="C9" s="2" t="s">
        <v>26</v>
      </c>
      <c r="D9" s="2"/>
      <c r="E9" s="2"/>
    </row>
    <row r="10" spans="1:5" ht="15.75" thickTop="1" x14ac:dyDescent="0.25"/>
  </sheetData>
  <sheetProtection selectLockedCells="1"/>
  <mergeCells count="4">
    <mergeCell ref="B5:C5"/>
    <mergeCell ref="A1:C2"/>
    <mergeCell ref="A3:C3"/>
    <mergeCell ref="A4:C4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0CA69-BE63-4F43-838E-0DFA8611754F}">
  <sheetPr>
    <tabColor rgb="FF00B050"/>
  </sheetPr>
  <dimension ref="A1:M66"/>
  <sheetViews>
    <sheetView workbookViewId="0">
      <selection activeCell="J13" sqref="J13"/>
    </sheetView>
  </sheetViews>
  <sheetFormatPr defaultRowHeight="15" x14ac:dyDescent="0.25"/>
  <cols>
    <col min="1" max="1" width="10.7109375" bestFit="1" customWidth="1"/>
    <col min="2" max="2" width="3.28515625" customWidth="1"/>
    <col min="3" max="3" width="10.7109375" bestFit="1" customWidth="1"/>
    <col min="4" max="4" width="10.7109375" customWidth="1"/>
    <col min="6" max="6" width="10.5703125" bestFit="1" customWidth="1"/>
    <col min="7" max="7" width="4" customWidth="1"/>
    <col min="8" max="8" width="10.7109375" bestFit="1" customWidth="1"/>
    <col min="12" max="12" width="10.5703125" bestFit="1" customWidth="1"/>
    <col min="13" max="13" width="25.85546875" bestFit="1" customWidth="1"/>
  </cols>
  <sheetData>
    <row r="1" spans="1:8" x14ac:dyDescent="0.25">
      <c r="A1" t="s">
        <v>54</v>
      </c>
      <c r="C1" t="s">
        <v>55</v>
      </c>
      <c r="F1" t="s">
        <v>54</v>
      </c>
      <c r="H1" t="s">
        <v>55</v>
      </c>
    </row>
    <row r="2" spans="1:8" x14ac:dyDescent="0.25">
      <c r="A2" s="43">
        <v>44745</v>
      </c>
      <c r="B2" s="43"/>
      <c r="C2" s="43">
        <v>44758</v>
      </c>
      <c r="D2" s="43"/>
      <c r="F2" s="43">
        <v>45641</v>
      </c>
      <c r="G2" s="43"/>
      <c r="H2" s="43">
        <v>45654</v>
      </c>
    </row>
    <row r="3" spans="1:8" x14ac:dyDescent="0.25">
      <c r="A3" s="43">
        <f t="shared" ref="A3:A34" si="0">A2+14</f>
        <v>44759</v>
      </c>
      <c r="B3" s="43"/>
      <c r="C3" s="43">
        <f t="shared" ref="C3:C34" si="1">C2+14</f>
        <v>44772</v>
      </c>
      <c r="D3" s="43"/>
      <c r="F3" s="43">
        <f>F2+14</f>
        <v>45655</v>
      </c>
      <c r="H3" s="43">
        <f>H2+14</f>
        <v>45668</v>
      </c>
    </row>
    <row r="4" spans="1:8" x14ac:dyDescent="0.25">
      <c r="A4" s="43">
        <f t="shared" si="0"/>
        <v>44773</v>
      </c>
      <c r="B4" s="43"/>
      <c r="C4" s="43">
        <f t="shared" si="1"/>
        <v>44786</v>
      </c>
      <c r="D4" s="43"/>
      <c r="F4" s="43">
        <f t="shared" ref="F4:F66" si="2">F3+14</f>
        <v>45669</v>
      </c>
      <c r="H4" s="43">
        <f t="shared" ref="H4:H66" si="3">H3+14</f>
        <v>45682</v>
      </c>
    </row>
    <row r="5" spans="1:8" x14ac:dyDescent="0.25">
      <c r="A5" s="43">
        <f t="shared" si="0"/>
        <v>44787</v>
      </c>
      <c r="B5" s="43"/>
      <c r="C5" s="43">
        <f t="shared" si="1"/>
        <v>44800</v>
      </c>
      <c r="D5" s="43"/>
      <c r="F5" s="43">
        <f t="shared" si="2"/>
        <v>45683</v>
      </c>
      <c r="H5" s="43">
        <f t="shared" si="3"/>
        <v>45696</v>
      </c>
    </row>
    <row r="6" spans="1:8" x14ac:dyDescent="0.25">
      <c r="A6" s="43">
        <f t="shared" si="0"/>
        <v>44801</v>
      </c>
      <c r="B6" s="43"/>
      <c r="C6" s="43">
        <f t="shared" si="1"/>
        <v>44814</v>
      </c>
      <c r="D6" s="43"/>
      <c r="F6" s="43">
        <f t="shared" si="2"/>
        <v>45697</v>
      </c>
      <c r="H6" s="43">
        <f t="shared" si="3"/>
        <v>45710</v>
      </c>
    </row>
    <row r="7" spans="1:8" x14ac:dyDescent="0.25">
      <c r="A7" s="43">
        <f t="shared" si="0"/>
        <v>44815</v>
      </c>
      <c r="B7" s="43"/>
      <c r="C7" s="43">
        <f t="shared" si="1"/>
        <v>44828</v>
      </c>
      <c r="D7" s="43"/>
      <c r="F7" s="43">
        <f t="shared" si="2"/>
        <v>45711</v>
      </c>
      <c r="H7" s="43">
        <f t="shared" si="3"/>
        <v>45724</v>
      </c>
    </row>
    <row r="8" spans="1:8" x14ac:dyDescent="0.25">
      <c r="A8" s="43">
        <f t="shared" si="0"/>
        <v>44829</v>
      </c>
      <c r="B8" s="43"/>
      <c r="C8" s="43">
        <f t="shared" si="1"/>
        <v>44842</v>
      </c>
      <c r="D8" s="43"/>
      <c r="F8" s="43">
        <f t="shared" si="2"/>
        <v>45725</v>
      </c>
      <c r="H8" s="43">
        <f t="shared" si="3"/>
        <v>45738</v>
      </c>
    </row>
    <row r="9" spans="1:8" x14ac:dyDescent="0.25">
      <c r="A9" s="43">
        <f t="shared" si="0"/>
        <v>44843</v>
      </c>
      <c r="B9" s="43"/>
      <c r="C9" s="43">
        <f t="shared" si="1"/>
        <v>44856</v>
      </c>
      <c r="D9" s="43"/>
      <c r="F9" s="43">
        <f t="shared" si="2"/>
        <v>45739</v>
      </c>
      <c r="H9" s="43">
        <f t="shared" si="3"/>
        <v>45752</v>
      </c>
    </row>
    <row r="10" spans="1:8" x14ac:dyDescent="0.25">
      <c r="A10" s="43">
        <f t="shared" si="0"/>
        <v>44857</v>
      </c>
      <c r="B10" s="43"/>
      <c r="C10" s="43">
        <f t="shared" si="1"/>
        <v>44870</v>
      </c>
      <c r="D10" s="43"/>
      <c r="F10" s="43">
        <f t="shared" si="2"/>
        <v>45753</v>
      </c>
      <c r="H10" s="43">
        <f t="shared" si="3"/>
        <v>45766</v>
      </c>
    </row>
    <row r="11" spans="1:8" x14ac:dyDescent="0.25">
      <c r="A11" s="43">
        <f t="shared" si="0"/>
        <v>44871</v>
      </c>
      <c r="B11" s="43"/>
      <c r="C11" s="43">
        <f t="shared" si="1"/>
        <v>44884</v>
      </c>
      <c r="D11" s="43"/>
      <c r="F11" s="43">
        <f t="shared" si="2"/>
        <v>45767</v>
      </c>
      <c r="H11" s="43">
        <f t="shared" si="3"/>
        <v>45780</v>
      </c>
    </row>
    <row r="12" spans="1:8" x14ac:dyDescent="0.25">
      <c r="A12" s="43">
        <f t="shared" si="0"/>
        <v>44885</v>
      </c>
      <c r="B12" s="43"/>
      <c r="C12" s="43">
        <f t="shared" si="1"/>
        <v>44898</v>
      </c>
      <c r="D12" s="43"/>
      <c r="F12" s="43">
        <f t="shared" si="2"/>
        <v>45781</v>
      </c>
      <c r="H12" s="43">
        <f t="shared" si="3"/>
        <v>45794</v>
      </c>
    </row>
    <row r="13" spans="1:8" x14ac:dyDescent="0.25">
      <c r="A13" s="43">
        <f t="shared" si="0"/>
        <v>44899</v>
      </c>
      <c r="B13" s="43"/>
      <c r="C13" s="43">
        <f t="shared" si="1"/>
        <v>44912</v>
      </c>
      <c r="D13" s="43"/>
      <c r="F13" s="43">
        <f t="shared" si="2"/>
        <v>45795</v>
      </c>
      <c r="H13" s="43">
        <f t="shared" si="3"/>
        <v>45808</v>
      </c>
    </row>
    <row r="14" spans="1:8" x14ac:dyDescent="0.25">
      <c r="A14" s="43">
        <f t="shared" si="0"/>
        <v>44913</v>
      </c>
      <c r="B14" s="43"/>
      <c r="C14" s="43">
        <f t="shared" si="1"/>
        <v>44926</v>
      </c>
      <c r="D14" s="43"/>
      <c r="F14" s="43">
        <f t="shared" si="2"/>
        <v>45809</v>
      </c>
      <c r="H14" s="43">
        <f t="shared" si="3"/>
        <v>45822</v>
      </c>
    </row>
    <row r="15" spans="1:8" x14ac:dyDescent="0.25">
      <c r="A15" s="43">
        <f t="shared" si="0"/>
        <v>44927</v>
      </c>
      <c r="B15" s="43"/>
      <c r="C15" s="43">
        <f t="shared" si="1"/>
        <v>44940</v>
      </c>
      <c r="D15" s="43"/>
      <c r="F15" s="43">
        <f t="shared" si="2"/>
        <v>45823</v>
      </c>
      <c r="H15" s="43">
        <f t="shared" si="3"/>
        <v>45836</v>
      </c>
    </row>
    <row r="16" spans="1:8" x14ac:dyDescent="0.25">
      <c r="A16" s="43">
        <f t="shared" si="0"/>
        <v>44941</v>
      </c>
      <c r="B16" s="43"/>
      <c r="C16" s="43">
        <f t="shared" si="1"/>
        <v>44954</v>
      </c>
      <c r="D16" s="43"/>
      <c r="F16" s="43">
        <f t="shared" si="2"/>
        <v>45837</v>
      </c>
      <c r="H16" s="43">
        <f t="shared" si="3"/>
        <v>45850</v>
      </c>
    </row>
    <row r="17" spans="1:13" x14ac:dyDescent="0.25">
      <c r="A17" s="43">
        <f t="shared" si="0"/>
        <v>44955</v>
      </c>
      <c r="B17" s="43"/>
      <c r="C17" s="43">
        <f t="shared" si="1"/>
        <v>44968</v>
      </c>
      <c r="D17" s="43"/>
      <c r="F17" s="43">
        <f t="shared" si="2"/>
        <v>45851</v>
      </c>
      <c r="H17" s="43">
        <f t="shared" si="3"/>
        <v>45864</v>
      </c>
    </row>
    <row r="18" spans="1:13" x14ac:dyDescent="0.25">
      <c r="A18" s="43">
        <f t="shared" si="0"/>
        <v>44969</v>
      </c>
      <c r="B18" s="43"/>
      <c r="C18" s="43">
        <f t="shared" si="1"/>
        <v>44982</v>
      </c>
      <c r="D18" s="43"/>
      <c r="F18" s="43">
        <f t="shared" si="2"/>
        <v>45865</v>
      </c>
      <c r="H18" s="43">
        <f t="shared" si="3"/>
        <v>45878</v>
      </c>
    </row>
    <row r="19" spans="1:13" x14ac:dyDescent="0.25">
      <c r="A19" s="43">
        <f t="shared" si="0"/>
        <v>44983</v>
      </c>
      <c r="B19" s="43"/>
      <c r="C19" s="43">
        <f t="shared" si="1"/>
        <v>44996</v>
      </c>
      <c r="D19" s="43"/>
      <c r="F19" s="43">
        <f t="shared" si="2"/>
        <v>45879</v>
      </c>
      <c r="H19" s="43">
        <f t="shared" si="3"/>
        <v>45892</v>
      </c>
      <c r="K19" t="s">
        <v>74</v>
      </c>
    </row>
    <row r="20" spans="1:13" x14ac:dyDescent="0.25">
      <c r="A20" s="43">
        <f t="shared" si="0"/>
        <v>44997</v>
      </c>
      <c r="B20" s="43"/>
      <c r="C20" s="43">
        <f t="shared" si="1"/>
        <v>45010</v>
      </c>
      <c r="D20" s="43"/>
      <c r="F20" s="43">
        <f t="shared" si="2"/>
        <v>45893</v>
      </c>
      <c r="H20" s="43">
        <f t="shared" si="3"/>
        <v>45906</v>
      </c>
      <c r="L20" s="88" t="s">
        <v>73</v>
      </c>
    </row>
    <row r="21" spans="1:13" x14ac:dyDescent="0.25">
      <c r="A21" s="43">
        <f t="shared" si="0"/>
        <v>45011</v>
      </c>
      <c r="B21" s="43"/>
      <c r="C21" s="43">
        <f t="shared" si="1"/>
        <v>45024</v>
      </c>
      <c r="D21" s="43"/>
      <c r="F21" s="43">
        <f t="shared" si="2"/>
        <v>45907</v>
      </c>
      <c r="H21" s="43">
        <f t="shared" si="3"/>
        <v>45920</v>
      </c>
    </row>
    <row r="22" spans="1:13" x14ac:dyDescent="0.25">
      <c r="A22" s="43">
        <f t="shared" si="0"/>
        <v>45025</v>
      </c>
      <c r="B22" s="43"/>
      <c r="C22" s="43">
        <f t="shared" si="1"/>
        <v>45038</v>
      </c>
      <c r="D22" s="43"/>
      <c r="F22" s="43">
        <f t="shared" si="2"/>
        <v>45921</v>
      </c>
      <c r="H22" s="43">
        <f t="shared" si="3"/>
        <v>45934</v>
      </c>
      <c r="K22" t="s">
        <v>62</v>
      </c>
    </row>
    <row r="23" spans="1:13" x14ac:dyDescent="0.25">
      <c r="A23" s="43">
        <f t="shared" si="0"/>
        <v>45039</v>
      </c>
      <c r="B23" s="43"/>
      <c r="C23" s="43">
        <f t="shared" si="1"/>
        <v>45052</v>
      </c>
      <c r="D23" s="43"/>
      <c r="F23" s="43">
        <f t="shared" si="2"/>
        <v>45935</v>
      </c>
      <c r="H23" s="43">
        <f t="shared" si="3"/>
        <v>45948</v>
      </c>
      <c r="L23" t="s">
        <v>66</v>
      </c>
      <c r="M23" t="s">
        <v>67</v>
      </c>
    </row>
    <row r="24" spans="1:13" x14ac:dyDescent="0.25">
      <c r="A24" s="43">
        <f t="shared" si="0"/>
        <v>45053</v>
      </c>
      <c r="B24" s="43"/>
      <c r="C24" s="43">
        <f t="shared" si="1"/>
        <v>45066</v>
      </c>
      <c r="D24" s="43"/>
      <c r="F24" s="43">
        <f t="shared" si="2"/>
        <v>45949</v>
      </c>
      <c r="H24" s="43">
        <f t="shared" si="3"/>
        <v>45962</v>
      </c>
      <c r="L24" t="s">
        <v>72</v>
      </c>
      <c r="M24" t="s">
        <v>68</v>
      </c>
    </row>
    <row r="25" spans="1:13" x14ac:dyDescent="0.25">
      <c r="A25" s="43">
        <f t="shared" si="0"/>
        <v>45067</v>
      </c>
      <c r="B25" s="43"/>
      <c r="C25" s="43">
        <f t="shared" si="1"/>
        <v>45080</v>
      </c>
      <c r="D25" s="43"/>
      <c r="F25" s="43">
        <f t="shared" si="2"/>
        <v>45963</v>
      </c>
      <c r="H25" s="43">
        <f t="shared" si="3"/>
        <v>45976</v>
      </c>
      <c r="L25" t="s">
        <v>63</v>
      </c>
      <c r="M25" t="s">
        <v>69</v>
      </c>
    </row>
    <row r="26" spans="1:13" x14ac:dyDescent="0.25">
      <c r="A26" s="43">
        <f t="shared" si="0"/>
        <v>45081</v>
      </c>
      <c r="B26" s="43"/>
      <c r="C26" s="43">
        <f t="shared" si="1"/>
        <v>45094</v>
      </c>
      <c r="D26" s="43"/>
      <c r="F26" s="43">
        <f t="shared" si="2"/>
        <v>45977</v>
      </c>
      <c r="H26" s="43">
        <f t="shared" si="3"/>
        <v>45990</v>
      </c>
      <c r="L26" t="s">
        <v>64</v>
      </c>
      <c r="M26" t="s">
        <v>70</v>
      </c>
    </row>
    <row r="27" spans="1:13" x14ac:dyDescent="0.25">
      <c r="A27" s="43">
        <f t="shared" si="0"/>
        <v>45095</v>
      </c>
      <c r="B27" s="43"/>
      <c r="C27" s="43">
        <f t="shared" si="1"/>
        <v>45108</v>
      </c>
      <c r="D27" s="43"/>
      <c r="F27" s="43">
        <f t="shared" si="2"/>
        <v>45991</v>
      </c>
      <c r="H27" s="43">
        <f t="shared" si="3"/>
        <v>46004</v>
      </c>
      <c r="L27" t="s">
        <v>65</v>
      </c>
      <c r="M27" t="s">
        <v>71</v>
      </c>
    </row>
    <row r="28" spans="1:13" x14ac:dyDescent="0.25">
      <c r="A28" s="43">
        <f t="shared" si="0"/>
        <v>45109</v>
      </c>
      <c r="B28" s="43"/>
      <c r="C28" s="43">
        <f t="shared" si="1"/>
        <v>45122</v>
      </c>
      <c r="D28" s="43"/>
      <c r="F28" s="43">
        <f t="shared" si="2"/>
        <v>46005</v>
      </c>
      <c r="H28" s="43">
        <f t="shared" si="3"/>
        <v>46018</v>
      </c>
    </row>
    <row r="29" spans="1:13" x14ac:dyDescent="0.25">
      <c r="A29" s="43">
        <f t="shared" si="0"/>
        <v>45123</v>
      </c>
      <c r="B29" s="43"/>
      <c r="C29" s="43">
        <f t="shared" si="1"/>
        <v>45136</v>
      </c>
      <c r="D29" s="43"/>
      <c r="F29" s="43">
        <f t="shared" si="2"/>
        <v>46019</v>
      </c>
      <c r="H29" s="43">
        <f t="shared" si="3"/>
        <v>46032</v>
      </c>
    </row>
    <row r="30" spans="1:13" x14ac:dyDescent="0.25">
      <c r="A30" s="43">
        <f t="shared" si="0"/>
        <v>45137</v>
      </c>
      <c r="B30" s="43"/>
      <c r="C30" s="43">
        <f t="shared" si="1"/>
        <v>45150</v>
      </c>
      <c r="D30" s="43"/>
      <c r="F30" s="43">
        <f t="shared" si="2"/>
        <v>46033</v>
      </c>
      <c r="H30" s="43">
        <f t="shared" si="3"/>
        <v>46046</v>
      </c>
    </row>
    <row r="31" spans="1:13" x14ac:dyDescent="0.25">
      <c r="A31" s="43">
        <f t="shared" si="0"/>
        <v>45151</v>
      </c>
      <c r="B31" s="43"/>
      <c r="C31" s="43">
        <f t="shared" si="1"/>
        <v>45164</v>
      </c>
      <c r="D31" s="43"/>
      <c r="F31" s="43">
        <f t="shared" si="2"/>
        <v>46047</v>
      </c>
      <c r="H31" s="43">
        <f t="shared" si="3"/>
        <v>46060</v>
      </c>
    </row>
    <row r="32" spans="1:13" x14ac:dyDescent="0.25">
      <c r="A32" s="43">
        <f t="shared" si="0"/>
        <v>45165</v>
      </c>
      <c r="B32" s="43"/>
      <c r="C32" s="43">
        <f t="shared" si="1"/>
        <v>45178</v>
      </c>
      <c r="D32" s="43"/>
      <c r="F32" s="43">
        <f t="shared" si="2"/>
        <v>46061</v>
      </c>
      <c r="H32" s="43">
        <f t="shared" si="3"/>
        <v>46074</v>
      </c>
    </row>
    <row r="33" spans="1:8" x14ac:dyDescent="0.25">
      <c r="A33" s="43">
        <f t="shared" si="0"/>
        <v>45179</v>
      </c>
      <c r="B33" s="43"/>
      <c r="C33" s="43">
        <f t="shared" si="1"/>
        <v>45192</v>
      </c>
      <c r="D33" s="43"/>
      <c r="F33" s="43">
        <f t="shared" si="2"/>
        <v>46075</v>
      </c>
      <c r="H33" s="43">
        <f t="shared" si="3"/>
        <v>46088</v>
      </c>
    </row>
    <row r="34" spans="1:8" x14ac:dyDescent="0.25">
      <c r="A34" s="43">
        <f t="shared" si="0"/>
        <v>45193</v>
      </c>
      <c r="B34" s="43"/>
      <c r="C34" s="43">
        <f t="shared" si="1"/>
        <v>45206</v>
      </c>
      <c r="D34" s="43"/>
      <c r="F34" s="43">
        <f t="shared" si="2"/>
        <v>46089</v>
      </c>
      <c r="H34" s="43">
        <f t="shared" si="3"/>
        <v>46102</v>
      </c>
    </row>
    <row r="35" spans="1:8" x14ac:dyDescent="0.25">
      <c r="A35" s="43">
        <f t="shared" ref="A35:A66" si="4">A34+14</f>
        <v>45207</v>
      </c>
      <c r="B35" s="43"/>
      <c r="C35" s="43">
        <f t="shared" ref="C35:C66" si="5">C34+14</f>
        <v>45220</v>
      </c>
      <c r="D35" s="43"/>
      <c r="F35" s="43">
        <f t="shared" si="2"/>
        <v>46103</v>
      </c>
      <c r="H35" s="43">
        <f t="shared" si="3"/>
        <v>46116</v>
      </c>
    </row>
    <row r="36" spans="1:8" x14ac:dyDescent="0.25">
      <c r="A36" s="43">
        <f t="shared" si="4"/>
        <v>45221</v>
      </c>
      <c r="B36" s="43"/>
      <c r="C36" s="43">
        <f t="shared" si="5"/>
        <v>45234</v>
      </c>
      <c r="D36" s="43"/>
      <c r="F36" s="43">
        <f t="shared" si="2"/>
        <v>46117</v>
      </c>
      <c r="H36" s="43">
        <f t="shared" si="3"/>
        <v>46130</v>
      </c>
    </row>
    <row r="37" spans="1:8" x14ac:dyDescent="0.25">
      <c r="A37" s="43">
        <f t="shared" si="4"/>
        <v>45235</v>
      </c>
      <c r="B37" s="43"/>
      <c r="C37" s="43">
        <f t="shared" si="5"/>
        <v>45248</v>
      </c>
      <c r="D37" s="43"/>
      <c r="F37" s="43">
        <f t="shared" si="2"/>
        <v>46131</v>
      </c>
      <c r="H37" s="43">
        <f t="shared" si="3"/>
        <v>46144</v>
      </c>
    </row>
    <row r="38" spans="1:8" x14ac:dyDescent="0.25">
      <c r="A38" s="43">
        <f t="shared" si="4"/>
        <v>45249</v>
      </c>
      <c r="B38" s="43"/>
      <c r="C38" s="43">
        <f t="shared" si="5"/>
        <v>45262</v>
      </c>
      <c r="D38" s="43"/>
      <c r="F38" s="43">
        <f t="shared" si="2"/>
        <v>46145</v>
      </c>
      <c r="H38" s="43">
        <f t="shared" si="3"/>
        <v>46158</v>
      </c>
    </row>
    <row r="39" spans="1:8" x14ac:dyDescent="0.25">
      <c r="A39" s="43">
        <f t="shared" si="4"/>
        <v>45263</v>
      </c>
      <c r="B39" s="43"/>
      <c r="C39" s="43">
        <f t="shared" si="5"/>
        <v>45276</v>
      </c>
      <c r="D39" s="43"/>
      <c r="F39" s="43">
        <f t="shared" si="2"/>
        <v>46159</v>
      </c>
      <c r="H39" s="43">
        <f t="shared" si="3"/>
        <v>46172</v>
      </c>
    </row>
    <row r="40" spans="1:8" x14ac:dyDescent="0.25">
      <c r="A40" s="43">
        <f t="shared" si="4"/>
        <v>45277</v>
      </c>
      <c r="B40" s="43"/>
      <c r="C40" s="43">
        <f t="shared" si="5"/>
        <v>45290</v>
      </c>
      <c r="D40" s="43"/>
      <c r="F40" s="43">
        <f t="shared" si="2"/>
        <v>46173</v>
      </c>
      <c r="H40" s="43">
        <f t="shared" si="3"/>
        <v>46186</v>
      </c>
    </row>
    <row r="41" spans="1:8" x14ac:dyDescent="0.25">
      <c r="A41" s="43">
        <f t="shared" si="4"/>
        <v>45291</v>
      </c>
      <c r="B41" s="43"/>
      <c r="C41" s="43">
        <f t="shared" si="5"/>
        <v>45304</v>
      </c>
      <c r="D41" s="43"/>
      <c r="F41" s="43">
        <f t="shared" si="2"/>
        <v>46187</v>
      </c>
      <c r="H41" s="43">
        <f t="shared" si="3"/>
        <v>46200</v>
      </c>
    </row>
    <row r="42" spans="1:8" x14ac:dyDescent="0.25">
      <c r="A42" s="43">
        <f t="shared" si="4"/>
        <v>45305</v>
      </c>
      <c r="B42" s="43"/>
      <c r="C42" s="43">
        <f t="shared" si="5"/>
        <v>45318</v>
      </c>
      <c r="D42" s="43"/>
      <c r="F42" s="43">
        <f t="shared" si="2"/>
        <v>46201</v>
      </c>
      <c r="H42" s="43">
        <f t="shared" si="3"/>
        <v>46214</v>
      </c>
    </row>
    <row r="43" spans="1:8" x14ac:dyDescent="0.25">
      <c r="A43" s="43">
        <f t="shared" si="4"/>
        <v>45319</v>
      </c>
      <c r="B43" s="43"/>
      <c r="C43" s="43">
        <f t="shared" si="5"/>
        <v>45332</v>
      </c>
      <c r="D43" s="43"/>
      <c r="F43" s="43">
        <f t="shared" si="2"/>
        <v>46215</v>
      </c>
      <c r="H43" s="43">
        <f t="shared" si="3"/>
        <v>46228</v>
      </c>
    </row>
    <row r="44" spans="1:8" x14ac:dyDescent="0.25">
      <c r="A44" s="43">
        <f t="shared" si="4"/>
        <v>45333</v>
      </c>
      <c r="B44" s="43"/>
      <c r="C44" s="43">
        <f t="shared" si="5"/>
        <v>45346</v>
      </c>
      <c r="D44" s="43"/>
      <c r="F44" s="43">
        <f t="shared" si="2"/>
        <v>46229</v>
      </c>
      <c r="H44" s="43">
        <f t="shared" si="3"/>
        <v>46242</v>
      </c>
    </row>
    <row r="45" spans="1:8" x14ac:dyDescent="0.25">
      <c r="A45" s="43">
        <f t="shared" si="4"/>
        <v>45347</v>
      </c>
      <c r="B45" s="43"/>
      <c r="C45" s="43">
        <f t="shared" si="5"/>
        <v>45360</v>
      </c>
      <c r="D45" s="43"/>
      <c r="F45" s="43">
        <f t="shared" si="2"/>
        <v>46243</v>
      </c>
      <c r="H45" s="43">
        <f t="shared" si="3"/>
        <v>46256</v>
      </c>
    </row>
    <row r="46" spans="1:8" x14ac:dyDescent="0.25">
      <c r="A46" s="43">
        <f t="shared" si="4"/>
        <v>45361</v>
      </c>
      <c r="B46" s="43"/>
      <c r="C46" s="43">
        <f t="shared" si="5"/>
        <v>45374</v>
      </c>
      <c r="D46" s="43"/>
      <c r="F46" s="43">
        <f t="shared" si="2"/>
        <v>46257</v>
      </c>
      <c r="H46" s="43">
        <f t="shared" si="3"/>
        <v>46270</v>
      </c>
    </row>
    <row r="47" spans="1:8" x14ac:dyDescent="0.25">
      <c r="A47" s="43">
        <f t="shared" si="4"/>
        <v>45375</v>
      </c>
      <c r="B47" s="43"/>
      <c r="C47" s="43">
        <f t="shared" si="5"/>
        <v>45388</v>
      </c>
      <c r="D47" s="43"/>
      <c r="F47" s="43">
        <f t="shared" si="2"/>
        <v>46271</v>
      </c>
      <c r="H47" s="43">
        <f t="shared" si="3"/>
        <v>46284</v>
      </c>
    </row>
    <row r="48" spans="1:8" x14ac:dyDescent="0.25">
      <c r="A48" s="43">
        <f t="shared" si="4"/>
        <v>45389</v>
      </c>
      <c r="B48" s="43"/>
      <c r="C48" s="43">
        <f t="shared" si="5"/>
        <v>45402</v>
      </c>
      <c r="D48" s="43"/>
      <c r="F48" s="43">
        <f t="shared" si="2"/>
        <v>46285</v>
      </c>
      <c r="H48" s="43">
        <f t="shared" si="3"/>
        <v>46298</v>
      </c>
    </row>
    <row r="49" spans="1:8" x14ac:dyDescent="0.25">
      <c r="A49" s="43">
        <f t="shared" si="4"/>
        <v>45403</v>
      </c>
      <c r="B49" s="43"/>
      <c r="C49" s="43">
        <f t="shared" si="5"/>
        <v>45416</v>
      </c>
      <c r="D49" s="43"/>
      <c r="F49" s="43">
        <f t="shared" si="2"/>
        <v>46299</v>
      </c>
      <c r="H49" s="43">
        <f t="shared" si="3"/>
        <v>46312</v>
      </c>
    </row>
    <row r="50" spans="1:8" x14ac:dyDescent="0.25">
      <c r="A50" s="43">
        <f t="shared" si="4"/>
        <v>45417</v>
      </c>
      <c r="B50" s="43"/>
      <c r="C50" s="43">
        <f t="shared" si="5"/>
        <v>45430</v>
      </c>
      <c r="D50" s="43"/>
      <c r="F50" s="43">
        <f t="shared" si="2"/>
        <v>46313</v>
      </c>
      <c r="H50" s="43">
        <f t="shared" si="3"/>
        <v>46326</v>
      </c>
    </row>
    <row r="51" spans="1:8" x14ac:dyDescent="0.25">
      <c r="A51" s="43">
        <f t="shared" si="4"/>
        <v>45431</v>
      </c>
      <c r="B51" s="43"/>
      <c r="C51" s="43">
        <f t="shared" si="5"/>
        <v>45444</v>
      </c>
      <c r="D51" s="43"/>
      <c r="F51" s="43">
        <f t="shared" si="2"/>
        <v>46327</v>
      </c>
      <c r="H51" s="43">
        <f t="shared" si="3"/>
        <v>46340</v>
      </c>
    </row>
    <row r="52" spans="1:8" x14ac:dyDescent="0.25">
      <c r="A52" s="43">
        <f t="shared" si="4"/>
        <v>45445</v>
      </c>
      <c r="B52" s="43"/>
      <c r="C52" s="43">
        <f t="shared" si="5"/>
        <v>45458</v>
      </c>
      <c r="D52" s="43"/>
      <c r="F52" s="43">
        <f t="shared" si="2"/>
        <v>46341</v>
      </c>
      <c r="H52" s="43">
        <f t="shared" si="3"/>
        <v>46354</v>
      </c>
    </row>
    <row r="53" spans="1:8" x14ac:dyDescent="0.25">
      <c r="A53" s="43">
        <f t="shared" si="4"/>
        <v>45459</v>
      </c>
      <c r="B53" s="43"/>
      <c r="C53" s="43">
        <f t="shared" si="5"/>
        <v>45472</v>
      </c>
      <c r="D53" s="43"/>
      <c r="F53" s="43">
        <f t="shared" si="2"/>
        <v>46355</v>
      </c>
      <c r="H53" s="43">
        <f t="shared" si="3"/>
        <v>46368</v>
      </c>
    </row>
    <row r="54" spans="1:8" x14ac:dyDescent="0.25">
      <c r="A54" s="43">
        <f t="shared" si="4"/>
        <v>45473</v>
      </c>
      <c r="B54" s="43"/>
      <c r="C54" s="43">
        <f t="shared" si="5"/>
        <v>45486</v>
      </c>
      <c r="D54" s="43"/>
      <c r="F54" s="43">
        <f t="shared" si="2"/>
        <v>46369</v>
      </c>
      <c r="H54" s="43">
        <f t="shared" si="3"/>
        <v>46382</v>
      </c>
    </row>
    <row r="55" spans="1:8" x14ac:dyDescent="0.25">
      <c r="A55" s="43">
        <f t="shared" si="4"/>
        <v>45487</v>
      </c>
      <c r="B55" s="43"/>
      <c r="C55" s="43">
        <f t="shared" si="5"/>
        <v>45500</v>
      </c>
      <c r="D55" s="43"/>
      <c r="F55" s="43">
        <f t="shared" si="2"/>
        <v>46383</v>
      </c>
      <c r="H55" s="43">
        <f t="shared" si="3"/>
        <v>46396</v>
      </c>
    </row>
    <row r="56" spans="1:8" x14ac:dyDescent="0.25">
      <c r="A56" s="43">
        <f t="shared" si="4"/>
        <v>45501</v>
      </c>
      <c r="B56" s="43"/>
      <c r="C56" s="43">
        <f t="shared" si="5"/>
        <v>45514</v>
      </c>
      <c r="D56" s="43"/>
      <c r="F56" s="43">
        <f t="shared" si="2"/>
        <v>46397</v>
      </c>
      <c r="H56" s="43">
        <f t="shared" si="3"/>
        <v>46410</v>
      </c>
    </row>
    <row r="57" spans="1:8" x14ac:dyDescent="0.25">
      <c r="A57" s="43">
        <f t="shared" si="4"/>
        <v>45515</v>
      </c>
      <c r="B57" s="43"/>
      <c r="C57" s="43">
        <f t="shared" si="5"/>
        <v>45528</v>
      </c>
      <c r="D57" s="43"/>
      <c r="F57" s="43">
        <f t="shared" si="2"/>
        <v>46411</v>
      </c>
      <c r="H57" s="43">
        <f t="shared" si="3"/>
        <v>46424</v>
      </c>
    </row>
    <row r="58" spans="1:8" x14ac:dyDescent="0.25">
      <c r="A58" s="43">
        <f t="shared" si="4"/>
        <v>45529</v>
      </c>
      <c r="B58" s="43"/>
      <c r="C58" s="43">
        <f t="shared" si="5"/>
        <v>45542</v>
      </c>
      <c r="D58" s="43"/>
      <c r="F58" s="43">
        <f t="shared" si="2"/>
        <v>46425</v>
      </c>
      <c r="H58" s="43">
        <f t="shared" si="3"/>
        <v>46438</v>
      </c>
    </row>
    <row r="59" spans="1:8" x14ac:dyDescent="0.25">
      <c r="A59" s="43">
        <f t="shared" si="4"/>
        <v>45543</v>
      </c>
      <c r="B59" s="43"/>
      <c r="C59" s="43">
        <f t="shared" si="5"/>
        <v>45556</v>
      </c>
      <c r="D59" s="43"/>
      <c r="F59" s="43">
        <f t="shared" si="2"/>
        <v>46439</v>
      </c>
      <c r="H59" s="43">
        <f t="shared" si="3"/>
        <v>46452</v>
      </c>
    </row>
    <row r="60" spans="1:8" x14ac:dyDescent="0.25">
      <c r="A60" s="43">
        <f t="shared" si="4"/>
        <v>45557</v>
      </c>
      <c r="B60" s="43"/>
      <c r="C60" s="43">
        <f t="shared" si="5"/>
        <v>45570</v>
      </c>
      <c r="D60" s="43"/>
      <c r="F60" s="43">
        <f t="shared" si="2"/>
        <v>46453</v>
      </c>
      <c r="H60" s="43">
        <f t="shared" si="3"/>
        <v>46466</v>
      </c>
    </row>
    <row r="61" spans="1:8" x14ac:dyDescent="0.25">
      <c r="A61" s="43">
        <f t="shared" si="4"/>
        <v>45571</v>
      </c>
      <c r="B61" s="43"/>
      <c r="C61" s="43">
        <f t="shared" si="5"/>
        <v>45584</v>
      </c>
      <c r="D61" s="43"/>
      <c r="F61" s="43">
        <f t="shared" si="2"/>
        <v>46467</v>
      </c>
      <c r="H61" s="43">
        <f t="shared" si="3"/>
        <v>46480</v>
      </c>
    </row>
    <row r="62" spans="1:8" x14ac:dyDescent="0.25">
      <c r="A62" s="43">
        <f t="shared" si="4"/>
        <v>45585</v>
      </c>
      <c r="B62" s="43"/>
      <c r="C62" s="43">
        <f t="shared" si="5"/>
        <v>45598</v>
      </c>
      <c r="D62" s="43"/>
      <c r="F62" s="43">
        <f t="shared" si="2"/>
        <v>46481</v>
      </c>
      <c r="H62" s="43">
        <f t="shared" si="3"/>
        <v>46494</v>
      </c>
    </row>
    <row r="63" spans="1:8" x14ac:dyDescent="0.25">
      <c r="A63" s="43">
        <f t="shared" si="4"/>
        <v>45599</v>
      </c>
      <c r="B63" s="43"/>
      <c r="C63" s="43">
        <f t="shared" si="5"/>
        <v>45612</v>
      </c>
      <c r="D63" s="43"/>
      <c r="F63" s="43">
        <f t="shared" si="2"/>
        <v>46495</v>
      </c>
      <c r="H63" s="43">
        <f t="shared" si="3"/>
        <v>46508</v>
      </c>
    </row>
    <row r="64" spans="1:8" x14ac:dyDescent="0.25">
      <c r="A64" s="43">
        <f t="shared" si="4"/>
        <v>45613</v>
      </c>
      <c r="B64" s="43"/>
      <c r="C64" s="43">
        <f t="shared" si="5"/>
        <v>45626</v>
      </c>
      <c r="D64" s="43"/>
      <c r="F64" s="43">
        <f t="shared" si="2"/>
        <v>46509</v>
      </c>
      <c r="H64" s="43">
        <f t="shared" si="3"/>
        <v>46522</v>
      </c>
    </row>
    <row r="65" spans="1:8" x14ac:dyDescent="0.25">
      <c r="A65" s="43">
        <f t="shared" si="4"/>
        <v>45627</v>
      </c>
      <c r="B65" s="43"/>
      <c r="C65" s="43">
        <f t="shared" si="5"/>
        <v>45640</v>
      </c>
      <c r="D65" s="43"/>
      <c r="F65" s="43">
        <f t="shared" si="2"/>
        <v>46523</v>
      </c>
      <c r="H65" s="43">
        <f t="shared" si="3"/>
        <v>46536</v>
      </c>
    </row>
    <row r="66" spans="1:8" x14ac:dyDescent="0.25">
      <c r="A66" s="43">
        <f t="shared" si="4"/>
        <v>45641</v>
      </c>
      <c r="B66" s="43"/>
      <c r="C66" s="43">
        <f t="shared" si="5"/>
        <v>45654</v>
      </c>
      <c r="D66" s="43"/>
      <c r="F66" s="43">
        <f t="shared" si="2"/>
        <v>46537</v>
      </c>
      <c r="H66" s="43">
        <f t="shared" si="3"/>
        <v>46550</v>
      </c>
    </row>
  </sheetData>
  <hyperlinks>
    <hyperlink ref="L20" r:id="rId1" xr:uid="{404D33A1-4A34-4167-8DD9-E700ECABBAD8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B1" sqref="B1:E1"/>
    </sheetView>
  </sheetViews>
  <sheetFormatPr defaultRowHeight="15" x14ac:dyDescent="0.25"/>
  <cols>
    <col min="1" max="1" width="29.140625" bestFit="1" customWidth="1"/>
    <col min="2" max="2" width="17.42578125" customWidth="1"/>
    <col min="3" max="3" width="20.28515625" bestFit="1" customWidth="1"/>
    <col min="4" max="4" width="11.5703125" bestFit="1" customWidth="1"/>
    <col min="5" max="5" width="17.5703125" customWidth="1"/>
  </cols>
  <sheetData>
    <row r="1" spans="1:8" x14ac:dyDescent="0.25">
      <c r="A1" s="27" t="s">
        <v>4</v>
      </c>
      <c r="B1" s="73" t="s">
        <v>5</v>
      </c>
      <c r="C1" s="73"/>
      <c r="D1" s="73"/>
      <c r="E1" s="73"/>
      <c r="F1" s="28"/>
      <c r="G1" s="50" t="s">
        <v>47</v>
      </c>
    </row>
    <row r="2" spans="1:8" x14ac:dyDescent="0.25">
      <c r="A2" s="29"/>
      <c r="B2" s="76" t="s">
        <v>39</v>
      </c>
      <c r="C2" s="76"/>
      <c r="D2" s="85" t="s">
        <v>34</v>
      </c>
      <c r="E2" s="85"/>
      <c r="F2" s="86"/>
      <c r="G2" t="s">
        <v>44</v>
      </c>
    </row>
    <row r="3" spans="1:8" ht="15.75" thickBot="1" x14ac:dyDescent="0.3">
      <c r="A3" s="41" t="s">
        <v>8</v>
      </c>
      <c r="B3" s="80" t="s">
        <v>9</v>
      </c>
      <c r="C3" s="81"/>
      <c r="D3" s="80" t="s">
        <v>38</v>
      </c>
      <c r="E3" s="82"/>
      <c r="F3" s="83"/>
    </row>
    <row r="4" spans="1:8" ht="30" customHeight="1" thickBot="1" x14ac:dyDescent="0.3">
      <c r="A4" s="84" t="s">
        <v>11</v>
      </c>
      <c r="B4" s="68"/>
      <c r="C4" s="68"/>
      <c r="D4" s="68"/>
      <c r="E4" s="68"/>
      <c r="F4" s="69"/>
    </row>
    <row r="5" spans="1:8" x14ac:dyDescent="0.25">
      <c r="A5" s="3" t="s">
        <v>13</v>
      </c>
      <c r="B5" s="38" t="s">
        <v>29</v>
      </c>
      <c r="C5" s="30">
        <v>43009</v>
      </c>
      <c r="D5" s="4" t="s">
        <v>30</v>
      </c>
      <c r="E5" s="40">
        <v>43281</v>
      </c>
      <c r="F5" s="5"/>
      <c r="G5" t="s">
        <v>20</v>
      </c>
    </row>
    <row r="6" spans="1:8" x14ac:dyDescent="0.25">
      <c r="A6" s="6" t="s">
        <v>12</v>
      </c>
      <c r="B6" s="31">
        <v>50000</v>
      </c>
      <c r="C6" t="s">
        <v>2</v>
      </c>
      <c r="D6" s="32">
        <v>0.5</v>
      </c>
      <c r="E6" s="9" t="s">
        <v>10</v>
      </c>
      <c r="F6" s="33">
        <v>0.35</v>
      </c>
      <c r="G6" s="1"/>
    </row>
    <row r="7" spans="1:8" x14ac:dyDescent="0.25">
      <c r="A7" s="6"/>
      <c r="B7" s="47"/>
      <c r="C7" s="87" t="s">
        <v>35</v>
      </c>
      <c r="D7" s="87"/>
      <c r="E7" s="46">
        <v>9</v>
      </c>
      <c r="F7" s="45"/>
      <c r="G7" s="1" t="s">
        <v>37</v>
      </c>
    </row>
    <row r="8" spans="1:8" x14ac:dyDescent="0.25">
      <c r="A8" s="10"/>
      <c r="B8" s="7" t="s">
        <v>0</v>
      </c>
      <c r="C8" s="11">
        <f>B6*D6*(E7/12)</f>
        <v>18750</v>
      </c>
      <c r="D8" s="8"/>
      <c r="E8" s="12"/>
      <c r="F8" s="13"/>
      <c r="H8" t="s">
        <v>36</v>
      </c>
    </row>
    <row r="9" spans="1:8" x14ac:dyDescent="0.25">
      <c r="A9" s="10"/>
      <c r="B9" s="7" t="s">
        <v>1</v>
      </c>
      <c r="C9" s="11">
        <f>C8*F6</f>
        <v>6562.5</v>
      </c>
      <c r="D9" s="8"/>
      <c r="E9" s="7"/>
      <c r="F9" s="13"/>
    </row>
    <row r="10" spans="1:8" ht="15.75" thickBot="1" x14ac:dyDescent="0.3">
      <c r="A10" s="14"/>
      <c r="B10" s="15"/>
      <c r="C10" s="16"/>
      <c r="D10" s="17"/>
      <c r="E10" s="15"/>
      <c r="F10" s="18"/>
    </row>
    <row r="11" spans="1:8" x14ac:dyDescent="0.25">
      <c r="A11" s="3" t="s">
        <v>13</v>
      </c>
      <c r="B11" s="38" t="s">
        <v>29</v>
      </c>
      <c r="C11" s="30">
        <v>43282</v>
      </c>
      <c r="D11" s="4" t="s">
        <v>30</v>
      </c>
      <c r="E11" s="48">
        <v>43646</v>
      </c>
      <c r="F11" s="5"/>
    </row>
    <row r="12" spans="1:8" x14ac:dyDescent="0.25">
      <c r="A12" s="6" t="s">
        <v>14</v>
      </c>
      <c r="B12" s="31">
        <f>50000*1.02</f>
        <v>51000</v>
      </c>
      <c r="C12" t="s">
        <v>2</v>
      </c>
      <c r="D12" s="32">
        <v>0.25</v>
      </c>
      <c r="E12" s="9" t="s">
        <v>10</v>
      </c>
      <c r="F12" s="33">
        <v>0.36</v>
      </c>
      <c r="G12" t="s">
        <v>21</v>
      </c>
    </row>
    <row r="13" spans="1:8" x14ac:dyDescent="0.25">
      <c r="A13" s="6"/>
      <c r="B13" s="47"/>
      <c r="C13" s="87" t="s">
        <v>35</v>
      </c>
      <c r="D13" s="87"/>
      <c r="E13" s="46">
        <v>12</v>
      </c>
      <c r="F13" s="45"/>
      <c r="H13" t="s">
        <v>22</v>
      </c>
    </row>
    <row r="14" spans="1:8" x14ac:dyDescent="0.25">
      <c r="A14" s="10" t="s">
        <v>18</v>
      </c>
      <c r="B14" s="7" t="s">
        <v>0</v>
      </c>
      <c r="C14" s="11">
        <f>B12*D12*(E13/12)</f>
        <v>12750</v>
      </c>
      <c r="D14" s="8"/>
      <c r="E14" s="12" t="s">
        <v>17</v>
      </c>
      <c r="F14" s="13"/>
    </row>
    <row r="15" spans="1:8" x14ac:dyDescent="0.25">
      <c r="A15" s="10"/>
      <c r="B15" s="7" t="s">
        <v>1</v>
      </c>
      <c r="C15" s="11">
        <f>C14*F12</f>
        <v>4590</v>
      </c>
      <c r="D15" s="8"/>
      <c r="E15" s="7"/>
      <c r="F15" s="13"/>
      <c r="G15" t="s">
        <v>23</v>
      </c>
    </row>
    <row r="16" spans="1:8" ht="15.75" thickBot="1" x14ac:dyDescent="0.3">
      <c r="A16" s="14"/>
      <c r="B16" s="15"/>
      <c r="C16" s="16"/>
      <c r="D16" s="17"/>
      <c r="E16" s="15"/>
      <c r="F16" s="18"/>
    </row>
    <row r="17" spans="1:7" x14ac:dyDescent="0.25">
      <c r="A17" s="3" t="s">
        <v>13</v>
      </c>
      <c r="B17" s="38" t="s">
        <v>29</v>
      </c>
      <c r="C17" s="30">
        <v>43647</v>
      </c>
      <c r="D17" s="4" t="s">
        <v>30</v>
      </c>
      <c r="E17" s="48">
        <v>43738</v>
      </c>
      <c r="F17" s="5"/>
      <c r="G17" t="s">
        <v>24</v>
      </c>
    </row>
    <row r="18" spans="1:7" x14ac:dyDescent="0.25">
      <c r="A18" s="6" t="s">
        <v>14</v>
      </c>
      <c r="B18" s="31">
        <f>B12*1.02</f>
        <v>52020</v>
      </c>
      <c r="C18" t="s">
        <v>2</v>
      </c>
      <c r="D18" s="32">
        <v>0.5</v>
      </c>
      <c r="E18" s="9" t="s">
        <v>10</v>
      </c>
      <c r="F18" s="33">
        <v>0.37</v>
      </c>
    </row>
    <row r="19" spans="1:7" x14ac:dyDescent="0.25">
      <c r="A19" s="6"/>
      <c r="B19" s="47"/>
      <c r="C19" s="87" t="s">
        <v>35</v>
      </c>
      <c r="D19" s="87"/>
      <c r="E19" s="46">
        <v>3</v>
      </c>
      <c r="F19" s="45"/>
    </row>
    <row r="20" spans="1:7" x14ac:dyDescent="0.25">
      <c r="A20" s="10" t="s">
        <v>19</v>
      </c>
      <c r="B20" s="7" t="s">
        <v>0</v>
      </c>
      <c r="C20" s="11">
        <f>B18*D18*(E19/12)</f>
        <v>6502.5</v>
      </c>
      <c r="D20" s="8"/>
      <c r="E20" s="12" t="s">
        <v>17</v>
      </c>
      <c r="F20" s="13"/>
    </row>
    <row r="21" spans="1:7" x14ac:dyDescent="0.25">
      <c r="A21" s="10"/>
      <c r="B21" s="7" t="s">
        <v>1</v>
      </c>
      <c r="C21" s="11">
        <f>C20*F18</f>
        <v>2405.9250000000002</v>
      </c>
      <c r="D21" s="8"/>
      <c r="E21" s="7"/>
      <c r="F21" s="13"/>
    </row>
    <row r="22" spans="1:7" ht="15.75" thickBot="1" x14ac:dyDescent="0.3">
      <c r="A22" s="14"/>
      <c r="B22" s="15"/>
      <c r="C22" s="16"/>
      <c r="D22" s="17"/>
      <c r="E22" s="15"/>
      <c r="F22" s="18"/>
    </row>
    <row r="23" spans="1:7" x14ac:dyDescent="0.25">
      <c r="A23" s="3" t="s">
        <v>13</v>
      </c>
      <c r="B23" s="38" t="s">
        <v>29</v>
      </c>
      <c r="C23" s="30"/>
      <c r="D23" s="4" t="s">
        <v>30</v>
      </c>
      <c r="E23" s="48"/>
      <c r="F23" s="5"/>
    </row>
    <row r="24" spans="1:7" x14ac:dyDescent="0.25">
      <c r="A24" s="6" t="s">
        <v>14</v>
      </c>
      <c r="B24" s="31">
        <v>0</v>
      </c>
      <c r="C24" t="s">
        <v>2</v>
      </c>
      <c r="D24" s="32">
        <v>0</v>
      </c>
      <c r="E24" s="9" t="s">
        <v>10</v>
      </c>
      <c r="F24" s="33">
        <v>0</v>
      </c>
    </row>
    <row r="25" spans="1:7" x14ac:dyDescent="0.25">
      <c r="A25" s="6"/>
      <c r="B25" s="47"/>
      <c r="C25" s="87" t="s">
        <v>35</v>
      </c>
      <c r="D25" s="87"/>
      <c r="E25" s="46"/>
      <c r="F25" s="45"/>
    </row>
    <row r="26" spans="1:7" x14ac:dyDescent="0.25">
      <c r="A26" s="10"/>
      <c r="B26" s="7" t="s">
        <v>0</v>
      </c>
      <c r="C26" s="11">
        <f>B24*D24</f>
        <v>0</v>
      </c>
      <c r="D26" s="8"/>
      <c r="E26" s="12" t="s">
        <v>17</v>
      </c>
      <c r="F26" s="13"/>
    </row>
    <row r="27" spans="1:7" x14ac:dyDescent="0.25">
      <c r="A27" s="10"/>
      <c r="B27" s="7" t="s">
        <v>1</v>
      </c>
      <c r="C27" s="11">
        <f>C26*F24</f>
        <v>0</v>
      </c>
      <c r="D27" s="8"/>
      <c r="E27" s="7"/>
      <c r="F27" s="13"/>
    </row>
    <row r="28" spans="1:7" ht="15.75" thickBot="1" x14ac:dyDescent="0.3">
      <c r="A28" s="14"/>
      <c r="B28" s="15"/>
      <c r="C28" s="16"/>
      <c r="D28" s="17"/>
      <c r="E28" s="15"/>
      <c r="F28" s="18"/>
    </row>
    <row r="29" spans="1:7" x14ac:dyDescent="0.25">
      <c r="A29" s="19" t="s">
        <v>6</v>
      </c>
      <c r="B29" s="20"/>
      <c r="C29" s="21">
        <f>C8+C14+C20+C26</f>
        <v>38002.5</v>
      </c>
      <c r="D29" s="61" t="s">
        <v>16</v>
      </c>
      <c r="E29" s="61"/>
      <c r="F29" s="62"/>
    </row>
    <row r="30" spans="1:7" x14ac:dyDescent="0.25">
      <c r="A30" s="22" t="s">
        <v>7</v>
      </c>
      <c r="B30" s="23"/>
      <c r="C30" s="23">
        <f>C9+C15+C21+C27</f>
        <v>13558.424999999999</v>
      </c>
      <c r="D30" s="63"/>
      <c r="E30" s="63"/>
      <c r="F30" s="64"/>
    </row>
    <row r="31" spans="1:7" ht="15.75" thickBot="1" x14ac:dyDescent="0.3">
      <c r="A31" s="24"/>
      <c r="B31" s="25" t="s">
        <v>15</v>
      </c>
      <c r="C31" s="26">
        <f>SUM(C29:C30)</f>
        <v>51560.925000000003</v>
      </c>
      <c r="D31" s="65"/>
      <c r="E31" s="65"/>
      <c r="F31" s="66"/>
    </row>
  </sheetData>
  <sheetProtection sheet="1" objects="1" scenarios="1" selectLockedCells="1"/>
  <mergeCells count="11">
    <mergeCell ref="B1:E1"/>
    <mergeCell ref="B3:C3"/>
    <mergeCell ref="D3:F3"/>
    <mergeCell ref="A4:F4"/>
    <mergeCell ref="D29:F31"/>
    <mergeCell ref="B2:C2"/>
    <mergeCell ref="D2:F2"/>
    <mergeCell ref="C7:D7"/>
    <mergeCell ref="C13:D13"/>
    <mergeCell ref="C19:D19"/>
    <mergeCell ref="C25:D25"/>
  </mergeCells>
  <pageMargins left="0.7" right="0.7" top="0.75" bottom="0.75" header="0.3" footer="0.3"/>
  <pageSetup scale="4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VA Budget Template </vt:lpstr>
      <vt:lpstr>checksheet</vt:lpstr>
      <vt:lpstr>Line 26 IPA Form</vt:lpstr>
      <vt:lpstr>Pay Periods </vt:lpstr>
      <vt:lpstr>VA Budget Example</vt:lpstr>
      <vt:lpstr>'VA Budget Template '!Print_Area</vt:lpstr>
    </vt:vector>
  </TitlesOfParts>
  <Company>UW-Madison - Research and Sponsored Programs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Kris DeArmond</cp:lastModifiedBy>
  <cp:lastPrinted>2022-06-17T17:27:51Z</cp:lastPrinted>
  <dcterms:created xsi:type="dcterms:W3CDTF">2018-02-26T15:34:35Z</dcterms:created>
  <dcterms:modified xsi:type="dcterms:W3CDTF">2023-03-08T19:52:47Z</dcterms:modified>
</cp:coreProperties>
</file>